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ZZZ\ZZZ\AKCE 2024\23 DD Zastávka (OÚ Zastávka)\02 REALIZACE\ROZPOČET\5.patro\"/>
    </mc:Choice>
  </mc:AlternateContent>
  <bookViews>
    <workbookView xWindow="0" yWindow="0" windowWidth="28800" windowHeight="13845" tabRatio="888" activeTab="1"/>
  </bookViews>
  <sheets>
    <sheet name="Krycí list" sheetId="9" r:id="rId1"/>
    <sheet name="přehled položek" sheetId="10" r:id="rId2"/>
    <sheet name="ELEKTROINSTALACE 5.PATRO" sheetId="20" r:id="rId3"/>
    <sheet name="22-ROZVADĚČ R6A nová náplň" sheetId="12" r:id="rId4"/>
    <sheet name="23-ROZVADĚČ R6B nová náplň" sheetId="13" r:id="rId5"/>
    <sheet name="ROZVODNICE JÍDELNY R34,R90,R13" sheetId="16" r:id="rId6"/>
    <sheet name="ROZVODNICE OŠETŘOVNY R50,R99,R" sheetId="17" r:id="rId7"/>
    <sheet name="ROZVODNICE KUCHYNĚ R53,R97, (2" sheetId="18" r:id="rId8"/>
    <sheet name="DOPLNĚNÍ POKOJOVÉ ROZVODNICE" sheetId="15" r:id="rId9"/>
  </sheets>
  <externalReferences>
    <externalReference r:id="rId10"/>
    <externalReference r:id="rId11"/>
  </externalReferences>
  <definedNames>
    <definedName name="_DAT1" localSheetId="1">'[1]06 01 10 Transferpreise FR01  '!#REF!</definedName>
    <definedName name="_DAT1">'[1]06 01 10 Transferpreise FR01  '!#REF!</definedName>
    <definedName name="_DAT10" localSheetId="1">'[1]06 01 10 Transferpreise FR01  '!#REF!</definedName>
    <definedName name="_DAT10">'[1]06 01 10 Transferpreise FR01  '!#REF!</definedName>
    <definedName name="_DAT11" localSheetId="1">'[1]06 01 10 Transferpreise FR01  '!#REF!</definedName>
    <definedName name="_DAT11">'[1]06 01 10 Transferpreise FR01  '!#REF!</definedName>
    <definedName name="_DAT12" localSheetId="1">'[1]06 01 10 Transferpreise FR01  '!#REF!</definedName>
    <definedName name="_DAT12">'[1]06 01 10 Transferpreise FR01  '!#REF!</definedName>
    <definedName name="_DAT13" localSheetId="1">'[1]06 01 10 Transferpreise FR01  '!#REF!</definedName>
    <definedName name="_DAT13">'[1]06 01 10 Transferpreise FR01  '!#REF!</definedName>
    <definedName name="_DAT14" localSheetId="1">'[1]06 01 10 Transferpreise FR01  '!#REF!</definedName>
    <definedName name="_DAT14">'[1]06 01 10 Transferpreise FR01  '!#REF!</definedName>
    <definedName name="_DAT15" localSheetId="1">'[1]06 01 10 Transferpreise FR01  '!#REF!</definedName>
    <definedName name="_DAT15">'[1]06 01 10 Transferpreise FR01  '!#REF!</definedName>
    <definedName name="_DAT16" localSheetId="1">'[1]06 01 10 Transferpreise FR01  '!#REF!</definedName>
    <definedName name="_DAT16">'[1]06 01 10 Transferpreise FR01  '!#REF!</definedName>
    <definedName name="_DAT17" localSheetId="1">#REF!</definedName>
    <definedName name="_DAT17">#REF!</definedName>
    <definedName name="_DAT18" localSheetId="1">#REF!</definedName>
    <definedName name="_DAT18">#REF!</definedName>
    <definedName name="_DAT19" localSheetId="1">#REF!</definedName>
    <definedName name="_DAT19">#REF!</definedName>
    <definedName name="_DAT2" localSheetId="1">'[1]06 01 10 Transferpreise FR01  '!#REF!</definedName>
    <definedName name="_DAT2">'[1]06 01 10 Transferpreise FR01  '!#REF!</definedName>
    <definedName name="_DAT20" localSheetId="1">#REF!</definedName>
    <definedName name="_DAT20">#REF!</definedName>
    <definedName name="_DAT3" localSheetId="1">'[1]06 01 10 Transferpreise FR01  '!#REF!</definedName>
    <definedName name="_DAT3">'[1]06 01 10 Transferpreise FR01  '!#REF!</definedName>
    <definedName name="_DAT4" localSheetId="1">#REF!</definedName>
    <definedName name="_DAT4">#REF!</definedName>
    <definedName name="_DAT5" localSheetId="1">'[1]06 01 10 Transferpreise FR01  '!#REF!</definedName>
    <definedName name="_DAT5">'[1]06 01 10 Transferpreise FR01  '!#REF!</definedName>
    <definedName name="_DAT6" localSheetId="1">'[1]06 01 10 Transferpreise FR01  '!#REF!</definedName>
    <definedName name="_DAT6">'[1]06 01 10 Transferpreise FR01  '!#REF!</definedName>
    <definedName name="_DAT7" localSheetId="1">#REF!</definedName>
    <definedName name="_DAT7">#REF!</definedName>
    <definedName name="_DAT8" localSheetId="1">'[1]06 01 10 Transferpreise FR01  '!#REF!</definedName>
    <definedName name="_DAT8">'[1]06 01 10 Transferpreise FR01  '!#REF!</definedName>
    <definedName name="_DAT9" localSheetId="1">'[1]06 01 10 Transferpreise FR01  '!#REF!</definedName>
    <definedName name="_DAT9">'[1]06 01 10 Transferpreise FR01  '!#REF!</definedName>
    <definedName name="afterdetail_rozpocty_rkap">#REF!</definedName>
    <definedName name="beforeafterdetail_rozpocty_rozpocty.Poznamka2.1">#REF!</definedName>
    <definedName name="beforebody_rozpocty_rozpocty.Poznamka2">"䰽獩ㅴ␡⑇㐶"</definedName>
    <definedName name="body_lua_dph">#REF!</definedName>
    <definedName name="body_lua_rekap">#REF!</definedName>
    <definedName name="body_lua_rozpocty">#REF!</definedName>
    <definedName name="body_rozpocty_rkap">#REF!</definedName>
    <definedName name="body_rozpocty_rpolozky">#REF!</definedName>
    <definedName name="body_rozpocty_rpolozky.Poznamka2">#REF!</definedName>
    <definedName name="body_rozpocty_seznam">#REF!</definedName>
    <definedName name="cisloobjektu">'Krycí list'!$B$5</definedName>
    <definedName name="cislostavby">'Krycí list'!$B$7</definedName>
    <definedName name="_xlnm.Database" localSheetId="1">#REF!</definedName>
    <definedName name="_xlnm.Database">#REF!</definedName>
    <definedName name="Datum">'Krycí list'!$C$28</definedName>
    <definedName name="Dil" localSheetId="1">#REF!</definedName>
    <definedName name="Dil">#REF!</definedName>
    <definedName name="Dodavka" localSheetId="1">#REF!</definedName>
    <definedName name="Dodavka">#REF!</definedName>
    <definedName name="Dodavka0" localSheetId="1">#REF!</definedName>
    <definedName name="Dodavka0">#REF!</definedName>
    <definedName name="Format" localSheetId="1">#REF!</definedName>
    <definedName name="Format">#REF!</definedName>
    <definedName name="Header" localSheetId="1">#REF!</definedName>
    <definedName name="Header">#REF!</definedName>
    <definedName name="HSV" localSheetId="1">#REF!</definedName>
    <definedName name="HSV">#REF!</definedName>
    <definedName name="HSV0" localSheetId="1">#REF!</definedName>
    <definedName name="HSV0">#REF!</definedName>
    <definedName name="HZS" localSheetId="1">#REF!</definedName>
    <definedName name="HZS">#REF!</definedName>
    <definedName name="HZS0" localSheetId="1">#REF!</definedName>
    <definedName name="HZS0">#REF!</definedName>
    <definedName name="jklfdhgfxklhfdů" localSheetId="1">'[1]06 01 10 Transferpreise FR01  '!#REF!</definedName>
    <definedName name="jklfdhgfxklhfdů">'[1]06 01 10 Transferpreise FR01  '!#REF!</definedName>
    <definedName name="JKSO">'Krycí list'!$H$2</definedName>
    <definedName name="MJ">'Krycí list'!$H$5</definedName>
    <definedName name="Mont" localSheetId="1">#REF!</definedName>
    <definedName name="Mont">#REF!</definedName>
    <definedName name="Montaz0" localSheetId="1">#REF!</definedName>
    <definedName name="Montaz0">#REF!</definedName>
    <definedName name="NazevDilu" localSheetId="1">#REF!</definedName>
    <definedName name="NazevDilu">#REF!</definedName>
    <definedName name="nazevobjektu">'Krycí list'!$D$5</definedName>
    <definedName name="nazevstavby">'Krycí list'!$D$7</definedName>
    <definedName name="Objednatel">'Krycí list'!$D$10</definedName>
    <definedName name="_xlnm.Print_Area" localSheetId="3">'22-ROZVADĚČ R6A nová náplň'!$A$1:$I$36</definedName>
    <definedName name="_xlnm.Print_Area" localSheetId="4">'23-ROZVADĚČ R6B nová náplň'!$A$1:$I$36</definedName>
    <definedName name="_xlnm.Print_Area" localSheetId="8">'DOPLNĚNÍ POKOJOVÉ ROZVODNICE'!$A$1:$I$22</definedName>
    <definedName name="_xlnm.Print_Area" localSheetId="2">'ELEKTROINSTALACE 5.PATRO'!$A$1:$I$85</definedName>
    <definedName name="_xlnm.Print_Area" localSheetId="0">'Krycí list'!$A$1:$H$45</definedName>
    <definedName name="_xlnm.Print_Area" localSheetId="1">'přehled položek'!$A$1:$F$36</definedName>
    <definedName name="_xlnm.Print_Area" localSheetId="5">'ROZVODNICE JÍDELNY R34,R90,R13'!$A$1:$I$26</definedName>
    <definedName name="_xlnm.Print_Area" localSheetId="7">'ROZVODNICE KUCHYNĚ R53,R97, (2'!$A$1:$I$26</definedName>
    <definedName name="_xlnm.Print_Area" localSheetId="6">'ROZVODNICE OŠETŘOVNY R50,R99,R'!$A$1:$I$26</definedName>
    <definedName name="PocetMJ" localSheetId="1">'[2]Krycí list-el.obj.19'!$G$6</definedName>
    <definedName name="PocetMJ">'Krycí list'!$H$6</definedName>
    <definedName name="Poznamka">'Krycí list'!$C$38</definedName>
    <definedName name="Projektant" localSheetId="1">'[2]Krycí list-el.obj.19'!$C$8</definedName>
    <definedName name="Projektant">'Krycí list'!$D$8</definedName>
    <definedName name="PSV" localSheetId="1">#REF!</definedName>
    <definedName name="PSV">#REF!</definedName>
    <definedName name="PSV0" localSheetId="1">#REF!</definedName>
    <definedName name="PSV0">#REF!</definedName>
    <definedName name="RawData" localSheetId="1">#REF!</definedName>
    <definedName name="RawData">#REF!</definedName>
    <definedName name="RawHeader" localSheetId="1">#REF!</definedName>
    <definedName name="RawHeader">#REF!</definedName>
    <definedName name="SazbaDPH1" localSheetId="1">'[2]Krycí list-el.obj.19'!$C$30</definedName>
    <definedName name="SazbaDPH1">'Krycí list'!$D$31</definedName>
    <definedName name="SazbaDPH2" localSheetId="1">'[2]Krycí list-el.obj.19'!$C$32</definedName>
    <definedName name="SazbaDPH2">'Krycí list'!$D$33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start_poz">#REF!</definedName>
    <definedName name="sum_lua_dph">#REF!</definedName>
    <definedName name="sum_lua_hlavy">#REF!</definedName>
    <definedName name="sum_rozpocty_rkap">#REF!</definedName>
    <definedName name="sum_rozpocty_seznam">#REF!</definedName>
    <definedName name="sum_rozpocty_suma">#REF!</definedName>
    <definedName name="TEST0" localSheetId="1">#REF!</definedName>
    <definedName name="TEST0">#REF!</definedName>
    <definedName name="TEST1" localSheetId="1">#REF!</definedName>
    <definedName name="TEST1">#REF!</definedName>
    <definedName name="TEST2" localSheetId="1">#REF!</definedName>
    <definedName name="TEST2">#REF!</definedName>
    <definedName name="TESTHKEY" localSheetId="1">#REF!</definedName>
    <definedName name="TESTHKEY">#REF!</definedName>
    <definedName name="TESTKEYS" localSheetId="1">#REF!</definedName>
    <definedName name="TESTKEYS">#REF!</definedName>
    <definedName name="TESTVKEY" localSheetId="1">#REF!</definedName>
    <definedName name="TESTVKEY">#REF!</definedName>
    <definedName name="top_lua_dph">#REF!</definedName>
    <definedName name="top_lua_hlavy">#REF!</definedName>
    <definedName name="top_rozpocty_rkap">#REF!</definedName>
    <definedName name="top_rozpocty_seznam">#REF!</definedName>
    <definedName name="Typ" localSheetId="1">#REF!</definedName>
    <definedName name="Typ">#REF!</definedName>
    <definedName name="VRN" localSheetId="1">#REF!</definedName>
    <definedName name="VRN">#REF!</definedName>
    <definedName name="VRNKc" localSheetId="1">#REF!</definedName>
    <definedName name="VRNKc">#REF!</definedName>
    <definedName name="VRNnazev" localSheetId="1">#REF!</definedName>
    <definedName name="VRNnazev">#REF!</definedName>
    <definedName name="VRNproc" localSheetId="1">#REF!</definedName>
    <definedName name="VRNproc">#REF!</definedName>
    <definedName name="VRNzakl" localSheetId="1">#REF!</definedName>
    <definedName name="VRNzakl">#REF!</definedName>
    <definedName name="Zakazka">'Krycí list'!$H$11</definedName>
    <definedName name="Zaklad22">'Krycí list'!$G$33</definedName>
    <definedName name="Zaklad5" localSheetId="1">'[2]Krycí list-el.obj.19'!$F$30</definedName>
    <definedName name="Zaklad5">'Krycí list'!$G$31</definedName>
    <definedName name="Zhotovitel">'Krycí list'!$D$11:$F$11</definedName>
  </definedNames>
  <calcPr calcId="152511"/>
</workbook>
</file>

<file path=xl/calcChain.xml><?xml version="1.0" encoding="utf-8"?>
<calcChain xmlns="http://schemas.openxmlformats.org/spreadsheetml/2006/main">
  <c r="G81" i="20" l="1"/>
  <c r="G82" i="20" s="1"/>
  <c r="G80" i="20"/>
  <c r="G79" i="20"/>
  <c r="G76" i="20"/>
  <c r="G75" i="20"/>
  <c r="G74" i="20"/>
  <c r="G73" i="20"/>
  <c r="G72" i="20"/>
  <c r="G70" i="20"/>
  <c r="G69" i="20"/>
  <c r="G67" i="20"/>
  <c r="G65" i="20"/>
  <c r="G64" i="20"/>
  <c r="G63" i="20"/>
  <c r="G62" i="20"/>
  <c r="G61" i="20"/>
  <c r="G60" i="20"/>
  <c r="G59" i="20"/>
  <c r="G58" i="20"/>
  <c r="G56" i="20"/>
  <c r="G53" i="20"/>
  <c r="G52" i="20"/>
  <c r="G51" i="20"/>
  <c r="G50" i="20"/>
  <c r="G49" i="20"/>
  <c r="G48" i="20"/>
  <c r="G47" i="20"/>
  <c r="G46" i="20"/>
  <c r="G44" i="20"/>
  <c r="G43" i="20"/>
  <c r="G35" i="20"/>
  <c r="G34" i="20"/>
  <c r="G37" i="20" s="1"/>
  <c r="G30" i="20"/>
  <c r="G29" i="20"/>
  <c r="G28" i="20"/>
  <c r="G24" i="20"/>
  <c r="G23" i="20"/>
  <c r="G22" i="20"/>
  <c r="G21" i="20"/>
  <c r="G20" i="20"/>
  <c r="G17" i="20"/>
  <c r="G16" i="20"/>
  <c r="G15" i="20"/>
  <c r="G13" i="20"/>
  <c r="G9" i="20"/>
  <c r="G8" i="20"/>
  <c r="G7" i="20"/>
  <c r="G77" i="20" l="1"/>
  <c r="G54" i="20"/>
  <c r="G32" i="20"/>
  <c r="G26" i="20"/>
  <c r="G18" i="20"/>
  <c r="G11" i="20"/>
  <c r="G7" i="18"/>
  <c r="G8" i="18"/>
  <c r="G9" i="18"/>
  <c r="G10" i="18"/>
  <c r="G14" i="18"/>
  <c r="G15" i="18"/>
  <c r="G21" i="18"/>
  <c r="G22" i="18"/>
  <c r="G23" i="18" l="1"/>
  <c r="G24" i="18" s="1"/>
  <c r="G12" i="18"/>
  <c r="G16" i="18" s="1"/>
  <c r="G83" i="20"/>
  <c r="D9" i="10" s="1"/>
  <c r="G38" i="20"/>
  <c r="G7" i="17"/>
  <c r="G8" i="17"/>
  <c r="G9" i="17"/>
  <c r="G10" i="17"/>
  <c r="G14" i="17"/>
  <c r="G15" i="17"/>
  <c r="G21" i="17"/>
  <c r="G22" i="17"/>
  <c r="G26" i="18" l="1"/>
  <c r="D25" i="10" s="1"/>
  <c r="E25" i="10" s="1"/>
  <c r="F25" i="10" s="1"/>
  <c r="G23" i="17"/>
  <c r="G24" i="17" s="1"/>
  <c r="G12" i="17"/>
  <c r="G16" i="17" s="1"/>
  <c r="G26" i="17" s="1"/>
  <c r="D24" i="10" s="1"/>
  <c r="E24" i="10" s="1"/>
  <c r="F24" i="10" s="1"/>
  <c r="G85" i="20"/>
  <c r="C9" i="10"/>
  <c r="G7" i="16"/>
  <c r="G8" i="16"/>
  <c r="G9" i="16"/>
  <c r="G10" i="16"/>
  <c r="G14" i="16"/>
  <c r="G15" i="16" s="1"/>
  <c r="G21" i="16"/>
  <c r="G22" i="16"/>
  <c r="G23" i="16" l="1"/>
  <c r="G24" i="16" s="1"/>
  <c r="G12" i="16"/>
  <c r="G16" i="16" s="1"/>
  <c r="G26" i="16" s="1"/>
  <c r="D23" i="10" s="1"/>
  <c r="E23" i="10" s="1"/>
  <c r="F23" i="10" s="1"/>
  <c r="G7" i="15"/>
  <c r="G8" i="15"/>
  <c r="G15" i="15"/>
  <c r="G16" i="15"/>
  <c r="G17" i="15"/>
  <c r="G18" i="15"/>
  <c r="G19" i="15" l="1"/>
  <c r="G20" i="15" s="1"/>
  <c r="G22" i="15" s="1"/>
  <c r="D26" i="10" s="1"/>
  <c r="E26" i="10" s="1"/>
  <c r="F26" i="10" s="1"/>
  <c r="G9" i="15"/>
  <c r="G10" i="15" s="1"/>
  <c r="G7" i="13" l="1"/>
  <c r="G8" i="13"/>
  <c r="G9" i="13"/>
  <c r="G10" i="13"/>
  <c r="G11" i="13"/>
  <c r="G12" i="13"/>
  <c r="G13" i="13"/>
  <c r="G14" i="13"/>
  <c r="G15" i="13"/>
  <c r="G16" i="13"/>
  <c r="G23" i="13"/>
  <c r="G24" i="13" s="1"/>
  <c r="G26" i="13"/>
  <c r="G27" i="13"/>
  <c r="G28" i="13"/>
  <c r="G29" i="13"/>
  <c r="G32" i="13"/>
  <c r="G33" i="13"/>
  <c r="G30" i="13" l="1"/>
  <c r="G34" i="13" s="1"/>
  <c r="G17" i="13"/>
  <c r="G18" i="13" s="1"/>
  <c r="G7" i="12"/>
  <c r="G8" i="12"/>
  <c r="G9" i="12"/>
  <c r="G10" i="12"/>
  <c r="G11" i="12"/>
  <c r="G12" i="12"/>
  <c r="G13" i="12"/>
  <c r="G14" i="12"/>
  <c r="G15" i="12"/>
  <c r="G16" i="12"/>
  <c r="G23" i="12"/>
  <c r="G24" i="12"/>
  <c r="G26" i="12"/>
  <c r="G27" i="12"/>
  <c r="G28" i="12"/>
  <c r="G29" i="12"/>
  <c r="G32" i="12"/>
  <c r="G33" i="12" s="1"/>
  <c r="G30" i="12" l="1"/>
  <c r="G34" i="12" s="1"/>
  <c r="G17" i="12"/>
  <c r="G18" i="12" s="1"/>
  <c r="G36" i="13"/>
  <c r="D22" i="10" s="1"/>
  <c r="E22" i="10" s="1"/>
  <c r="F22" i="10" s="1"/>
  <c r="G36" i="12" l="1"/>
  <c r="D21" i="10" s="1"/>
  <c r="E21" i="10" s="1"/>
  <c r="F21" i="10" s="1"/>
  <c r="F35" i="10" s="1"/>
  <c r="E13" i="10"/>
  <c r="E35" i="10" l="1"/>
  <c r="D19" i="9" s="1"/>
  <c r="E14" i="10"/>
  <c r="F13" i="10" l="1"/>
  <c r="D17" i="9"/>
  <c r="F14" i="10"/>
  <c r="D18" i="9"/>
  <c r="H7" i="9" l="1"/>
  <c r="D9" i="9"/>
  <c r="D32" i="9"/>
  <c r="D34" i="9"/>
  <c r="G34" i="9" s="1"/>
  <c r="D20" i="9" l="1"/>
  <c r="D23" i="9" s="1"/>
  <c r="D24" i="9" s="1"/>
  <c r="G31" i="9" s="1"/>
  <c r="G32" i="9" s="1"/>
  <c r="G35" i="9" s="1"/>
</calcChain>
</file>

<file path=xl/sharedStrings.xml><?xml version="1.0" encoding="utf-8"?>
<sst xmlns="http://schemas.openxmlformats.org/spreadsheetml/2006/main" count="582" uniqueCount="210">
  <si>
    <t xml:space="preserve"> </t>
  </si>
  <si>
    <t>Poznámka :</t>
  </si>
  <si>
    <t>CENA ZA OBJEKT CELKEM</t>
  </si>
  <si>
    <t xml:space="preserve">% </t>
  </si>
  <si>
    <t>DPH</t>
  </si>
  <si>
    <t>Základ pro DPH</t>
  </si>
  <si>
    <t xml:space="preserve">%  </t>
  </si>
  <si>
    <t>Podpis:</t>
  </si>
  <si>
    <t>Podpis :</t>
  </si>
  <si>
    <t>Datum :</t>
  </si>
  <si>
    <t>Jméno :</t>
  </si>
  <si>
    <t>Za objednatele</t>
  </si>
  <si>
    <t>Za zhotovitele</t>
  </si>
  <si>
    <t>Vypracoval</t>
  </si>
  <si>
    <t>ZRN+ost.náklady+HZS</t>
  </si>
  <si>
    <t>ZRN+HZS</t>
  </si>
  <si>
    <t>HZS</t>
  </si>
  <si>
    <t>ZRN celkem</t>
  </si>
  <si>
    <t>M dodávky celkem</t>
  </si>
  <si>
    <t>N</t>
  </si>
  <si>
    <t>M práce celkem</t>
  </si>
  <si>
    <t>R</t>
  </si>
  <si>
    <t>PSV celkem</t>
  </si>
  <si>
    <t>Z</t>
  </si>
  <si>
    <t>HSV celkem</t>
  </si>
  <si>
    <t>Ostatní rozpočtové náklady</t>
  </si>
  <si>
    <t>Základní rozpočtové náklady</t>
  </si>
  <si>
    <t>ROZPOČTOVÉ NÁKLADY</t>
  </si>
  <si>
    <t>Počet listů</t>
  </si>
  <si>
    <t>Rozpočtoval</t>
  </si>
  <si>
    <t xml:space="preserve">Zakázkové číslo </t>
  </si>
  <si>
    <t>Dodavatel</t>
  </si>
  <si>
    <t>Objednatel</t>
  </si>
  <si>
    <t>Zpracovatel projektu</t>
  </si>
  <si>
    <t>Typ rozpočtu</t>
  </si>
  <si>
    <t>Projektant</t>
  </si>
  <si>
    <t>Náklady na m.j.</t>
  </si>
  <si>
    <t>Počet jednotek</t>
  </si>
  <si>
    <t>Stavba</t>
  </si>
  <si>
    <t>Měrná jednotka</t>
  </si>
  <si>
    <t xml:space="preserve">SKP </t>
  </si>
  <si>
    <t>Objekt</t>
  </si>
  <si>
    <t xml:space="preserve">JKSO </t>
  </si>
  <si>
    <t>Rozpočet</t>
  </si>
  <si>
    <t>M materiál celkem</t>
  </si>
  <si>
    <t>cena včetně DPH</t>
  </si>
  <si>
    <t>cena bez DPH</t>
  </si>
  <si>
    <t xml:space="preserve">Část </t>
  </si>
  <si>
    <t>Ing. Zdeněk ILLEK</t>
  </si>
  <si>
    <t>DODÁVKA</t>
  </si>
  <si>
    <t>počet ks</t>
  </si>
  <si>
    <t>cena za ks</t>
  </si>
  <si>
    <t>MATERIÁL A MONTÁŽ</t>
  </si>
  <si>
    <t>DODÁVKA CELKEM</t>
  </si>
  <si>
    <t>MONTÁŽ CELKEM</t>
  </si>
  <si>
    <t>MATERIÁL CELKEM</t>
  </si>
  <si>
    <t>materiál bez DPH</t>
  </si>
  <si>
    <t>montáž bez DPH</t>
  </si>
  <si>
    <t>PŘEHLED POLOŽEK</t>
  </si>
  <si>
    <t xml:space="preserve">Elektroinstalace </t>
  </si>
  <si>
    <t>ROZVADĚČE</t>
  </si>
  <si>
    <t>DOMOV SENIORŮ ZASTÁVKA</t>
  </si>
  <si>
    <t>REKONSTRUKCE UBYTOVACÍ ČÁSTI V BUDOVĚ A</t>
  </si>
  <si>
    <t>Součástí této dokumentace není dodávka svítidel. Tato budou v místnostech dle potřeby doplněna po dohodě s investorem v potřebném počtu a provedení. Bude provedeno vzorkování.</t>
  </si>
  <si>
    <t>Doplnění pokojového rozvaděče</t>
  </si>
  <si>
    <t>Cenová kalkulace celkem bez DPH:</t>
  </si>
  <si>
    <t>Montáž (CPV 453 100 00-3)</t>
  </si>
  <si>
    <t>Celkem za :</t>
  </si>
  <si>
    <t>Stavební práce</t>
  </si>
  <si>
    <t>ks</t>
  </si>
  <si>
    <t>Osazení zásuvky do SDK stěny</t>
  </si>
  <si>
    <t>97303-1616 </t>
  </si>
  <si>
    <t>Osazení ovladače do SDK stěny</t>
  </si>
  <si>
    <t>Osazení do SDK stěny</t>
  </si>
  <si>
    <t>Montáže</t>
  </si>
  <si>
    <t>Zapojení zásuvky v krabici prost.obyč. 10/16A 250V 2P+Z průb.m.</t>
  </si>
  <si>
    <t>210111022 </t>
  </si>
  <si>
    <t>Zapojení zásuvky polozap./zapuštěné 10/16A 250V 2P+Z</t>
  </si>
  <si>
    <t>210111012 </t>
  </si>
  <si>
    <t>Zapojení vypínače zapuštěného</t>
  </si>
  <si>
    <t>Zapojení multifinkčního ovládacího prvku</t>
  </si>
  <si>
    <t>Ukončení 1 vodiče v rozvaděči vč.zap.a konc.do 6mm2</t>
  </si>
  <si>
    <t>210100002 </t>
  </si>
  <si>
    <t>zapojení zásuvkových okruhů v patrových rozvaděčích objeku B</t>
  </si>
  <si>
    <t>Ukončení 1 vodiče v rozvaděči vč.zap.a konc.do 2,5mm2</t>
  </si>
  <si>
    <t>210100001 </t>
  </si>
  <si>
    <t>210100003 </t>
  </si>
  <si>
    <t>Jedné se o svislé trasy vedení v pokojích k nově osazovanám přístojům</t>
  </si>
  <si>
    <t>m</t>
  </si>
  <si>
    <t>Práce spojené s protažením zemnících kabelů do hlavního rozvaděč</t>
  </si>
  <si>
    <t>Práce spojené s instalací vodičů ve stávajících SDK stěnách</t>
  </si>
  <si>
    <t>Položení kabelu pevně</t>
  </si>
  <si>
    <t>210810042 </t>
  </si>
  <si>
    <t>Opětná montáž stávajícího demontovaného svítidla</t>
  </si>
  <si>
    <t>215201144 </t>
  </si>
  <si>
    <t>Montáž přístrojové krabice bez zapojení</t>
  </si>
  <si>
    <t>210010331 </t>
  </si>
  <si>
    <t>Montáž plastové instalační lišty</t>
  </si>
  <si>
    <t>215012240 </t>
  </si>
  <si>
    <t>Monáž nové nástěnné rozvodnice</t>
  </si>
  <si>
    <t>Stávající nová svítidla budou demontována a po dohodě s investorem optěně použita. Nově provedená elektroinstalace na soc. zařízeních bude ponechána.</t>
  </si>
  <si>
    <t>m2</t>
  </si>
  <si>
    <t>Demontáž stávající elektroinstalace včetně likvidace materiálu</t>
  </si>
  <si>
    <t>210201039 </t>
  </si>
  <si>
    <t>Hodinové zúčtovací sazby</t>
  </si>
  <si>
    <t>hod</t>
  </si>
  <si>
    <t>Zakreslení skutečného provedení</t>
  </si>
  <si>
    <t>Výchozí revize s vypracováním revizní zprávy</t>
  </si>
  <si>
    <t>Vyhledání stávajícího kabelu a jeho přepojení</t>
  </si>
  <si>
    <t>Úprava stropního podhledu na ckdbě v souvislosti vedení kabelů před dělící dvře</t>
  </si>
  <si>
    <t>Úprava stávajících kabelů v kabelové trase</t>
  </si>
  <si>
    <t>Práce spojené s rozdělením na etapy</t>
  </si>
  <si>
    <t>Pomocné práce, příprava kabelových tras,ůprtava stávajících rozvodů a pod</t>
  </si>
  <si>
    <t>Oživení rozvaděče, kontrola funkčnosti obvodů</t>
  </si>
  <si>
    <t>Položku možno četpat pouze se souhlasem investora nebo TDI</t>
  </si>
  <si>
    <t>Nepředvídatelné náklady a práce spojené s rekonstrukcí</t>
  </si>
  <si>
    <t>Kompletace, základní úklidové práce po instalaci a pod.</t>
  </si>
  <si>
    <t>cena celkem</t>
  </si>
  <si>
    <t>cena za m.j.</t>
  </si>
  <si>
    <t>množství</t>
  </si>
  <si>
    <t>mj.</t>
  </si>
  <si>
    <t>název položky</t>
  </si>
  <si>
    <t>číslo položky</t>
  </si>
  <si>
    <t>p.č.</t>
  </si>
  <si>
    <t>Materiál</t>
  </si>
  <si>
    <t>Zásuvky (CPV 312 241 00-3)</t>
  </si>
  <si>
    <t>Pro instalaci v ošetřovně</t>
  </si>
  <si>
    <t>Zásuvka do parapetního žlabu - natočené dutinky</t>
  </si>
  <si>
    <t>JBT Z 5518A-A2349 B TANGO KOMPLET 1x v případě sestavy zásuvek použít společný rámeček</t>
  </si>
  <si>
    <t>Vypínače (CPV 312 120 00-5)</t>
  </si>
  <si>
    <t>Žaluziový ovladač komplet</t>
  </si>
  <si>
    <t>Vypínač TANGO 05 (komplet) barva - bílá</t>
  </si>
  <si>
    <t>Vypínač TANGO 01 (komplet) barva - bílá</t>
  </si>
  <si>
    <t>Vodiče (CPV 313 000 00-9)</t>
  </si>
  <si>
    <t>Zemnící vodič z hlavního rozvaděče v suterénu do patrových rozvaděčů 1. patra, bod rozdělení PEN - PE-N</t>
  </si>
  <si>
    <t>VODIC HO7 V-U 16 ZL/Z (CY)</t>
  </si>
  <si>
    <t>KABEL CYKY 5C x 4</t>
  </si>
  <si>
    <t>KABEL CYKY 3C x 4</t>
  </si>
  <si>
    <t>KABEL CYKY 3C x 2.5</t>
  </si>
  <si>
    <t>KABEL CYKY 3C x 1.5</t>
  </si>
  <si>
    <t>Instalační žlaby</t>
  </si>
  <si>
    <t>Parapetní plastový instalační kanál vč. příslušenství pro osazení celkem 10ks zásuvek 230V</t>
  </si>
  <si>
    <t>KO LISTA LHD 40 X 20 2m</t>
  </si>
  <si>
    <t>KO LISTA LHD 20 X 20 2m</t>
  </si>
  <si>
    <t>Pro vedení kabeláže po chodbách</t>
  </si>
  <si>
    <t>KO LISTA LH 60 X 40 2m</t>
  </si>
  <si>
    <t>Instalační krabice (CPV 284 220 00-6)</t>
  </si>
  <si>
    <t>pod vícenásobný rámeček TANGO</t>
  </si>
  <si>
    <t>KS</t>
  </si>
  <si>
    <t>Krabice přístrojová</t>
  </si>
  <si>
    <t>KO KRABICE KU 68 - 1902</t>
  </si>
  <si>
    <t>Název nabídky:</t>
  </si>
  <si>
    <t>Demontáž stávající přístrojové náplně včetně likvidace materiálu</t>
  </si>
  <si>
    <t>Montáž přístrojů</t>
  </si>
  <si>
    <t>Montáž přepěťové ochrany</t>
  </si>
  <si>
    <t>Montáž vypínače</t>
  </si>
  <si>
    <t>Montáž jističe 3-pól.</t>
  </si>
  <si>
    <t>Montáž jističe 1-pól.</t>
  </si>
  <si>
    <t>Pomocné práce,kompletace</t>
  </si>
  <si>
    <t>Přístrojová náplň</t>
  </si>
  <si>
    <t>Svodič přepětí T1 + T2 pro síť TNC, 25 kA (10/350)</t>
  </si>
  <si>
    <t>Stoupačková svorkovnice 25mm2 - přizemnění bodu rozdělení TN-C-S</t>
  </si>
  <si>
    <t>Přístrojový rám do stávajícího rozvaděče 600x600mm - výroba dle zaměření</t>
  </si>
  <si>
    <t>A 95-30-00 230 </t>
  </si>
  <si>
    <t>Pr. chránič s nadpr.ochr. 2p., 16A/B, 0,03A</t>
  </si>
  <si>
    <t>Pr. chránič s nadpr.ochr. 2p., 10A/B, 0,03A</t>
  </si>
  <si>
    <t>Otočný vypínač 3pól. In= 40 A</t>
  </si>
  <si>
    <t>Jistič 3 pól. 25A, char.B, 10 kA</t>
  </si>
  <si>
    <t>Jistič 1 pól. 25A, char.B, 10 kA</t>
  </si>
  <si>
    <t>Jistič 1 pól. 16A, char.B, 10 kA</t>
  </si>
  <si>
    <t>Jistič 1 pól. 10A, char.B, 10 kA</t>
  </si>
  <si>
    <t>Zprovoznění rozvaděče a test provozních stavů</t>
  </si>
  <si>
    <t>Montáž jistícího přístroje</t>
  </si>
  <si>
    <t>Rozvaděče HAGER</t>
  </si>
  <si>
    <t>3-řadý, 300x500x140 mm, 36 mod.</t>
  </si>
  <si>
    <t>(přípojnice,propojovací vodiče,spojovací materiál,kryty,montážní lišty a pod.)</t>
  </si>
  <si>
    <t>sada</t>
  </si>
  <si>
    <t>Systémový pomocný materiál pro sestavení rozvaděče</t>
  </si>
  <si>
    <t>Otočný vypínač 3pól. In= 25 A</t>
  </si>
  <si>
    <t>ROZVODNICE KUCHYNĚ R53,R97,R146</t>
  </si>
  <si>
    <t>Položkový rozpočet: ROZVODNICE KUCHYNĚ R53,R97,R146</t>
  </si>
  <si>
    <t>Úprava zapojení rozvodnice</t>
  </si>
  <si>
    <t>Osazení a zapojení nových přístrojů</t>
  </si>
  <si>
    <t>Kompletace rozvodnice</t>
  </si>
  <si>
    <t>Demontáž stávajících přístrojů</t>
  </si>
  <si>
    <t>DOPLNĚNÍ POKOJOVÉ ROZVODNICE</t>
  </si>
  <si>
    <t>Položkový rozpočet: DOPLNĚNÍ POKOJOVÉ ROZVODNICE</t>
  </si>
  <si>
    <t>Nástěnná plastová 2 řadá, plná dvířka, 24 mod.</t>
  </si>
  <si>
    <t>ROZVODNICE JÍDELNY R34,R90,R139</t>
  </si>
  <si>
    <t>Položkový rozpočet: ROZVODNICE JÍDELNY R34,R90,R139</t>
  </si>
  <si>
    <t>4-řadý, 300x650x140 mm, 48 mod.</t>
  </si>
  <si>
    <t>ROZVODNICE OŠETŘOVNY R50,R99,R148</t>
  </si>
  <si>
    <t>Položkový rozpočet: ROZVODNICE OŠETŘOVNY R50,R99,R148</t>
  </si>
  <si>
    <t>19-ROZVADĚČ R4B nová náplň</t>
  </si>
  <si>
    <t>210203002 </t>
  </si>
  <si>
    <t>Montáž LED svítidla dle výberu investora</t>
  </si>
  <si>
    <t>ELEKTROINSTALACE 5.PATRA</t>
  </si>
  <si>
    <t>R6A</t>
  </si>
  <si>
    <t>R6B</t>
  </si>
  <si>
    <t>R139</t>
  </si>
  <si>
    <t>R148</t>
  </si>
  <si>
    <t>R146</t>
  </si>
  <si>
    <t>Položkový rozpočet: ELEKTROINSTALACE 5.PATRO</t>
  </si>
  <si>
    <t>ELEKTROINSTALACE 5.PATRO</t>
  </si>
  <si>
    <t>Napojení zemnících vodičů</t>
  </si>
  <si>
    <t>Ukončení 1 vodiče v rozvaděči vč.zap.a konc.do 16mm2 vč. prací spojenými s protažením kabelů do 4.patra</t>
  </si>
  <si>
    <t>Položkový rozpočet: 22-ROZVADĚČ R6A nová náplň</t>
  </si>
  <si>
    <t>22-ROZVADĚČ R6A nová náplň</t>
  </si>
  <si>
    <t>Položkový rozpočet: 23-ROZVADĚČ R6B nová náplň</t>
  </si>
  <si>
    <t>POLOŽKOVÝ VÝPIS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</si>
</sst>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8" formatCode="#,##0.00\ &quot;Kč&quot;;[Red]\-#,##0.00\ &quot;Kč&quot;"/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&quot;Kč&quot;"/>
    <numFmt numFmtId="166" formatCode="0.0"/>
    <numFmt numFmtId="167" formatCode="dd/mm/yy"/>
    <numFmt numFmtId="168" formatCode="_(&quot;Kč&quot;* #,##0.00_);_(&quot;Kč&quot;* \(#,##0.00\);_(&quot;Kč&quot;* &quot;-&quot;??_);_(@_)"/>
  </numFmts>
  <fonts count="4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8.0500000000000007"/>
      <color indexed="8"/>
      <name val="Times New Roman"/>
      <family val="1"/>
      <charset val="238"/>
    </font>
    <font>
      <b/>
      <sz val="16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charset val="238"/>
    </font>
    <font>
      <sz val="16"/>
      <name val="Arial CE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3"/>
      <name val="Calibri"/>
      <family val="2"/>
      <charset val="238"/>
    </font>
    <font>
      <b/>
      <i/>
      <sz val="9"/>
      <color theme="1"/>
      <name val="Calibri"/>
      <family val="2"/>
      <charset val="238"/>
    </font>
    <font>
      <sz val="7.5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sz val="7.5"/>
      <color theme="1" tint="0.34998626667073579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theme="3"/>
      <name val="Arial"/>
      <family val="2"/>
      <charset val="238"/>
    </font>
    <font>
      <b/>
      <sz val="10"/>
      <color theme="1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1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44" fontId="28" fillId="0" borderId="0" applyFont="0" applyFill="0" applyBorder="0" applyAlignment="0" applyProtection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4" fillId="0" borderId="0"/>
  </cellStyleXfs>
  <cellXfs count="196">
    <xf numFmtId="0" fontId="0" fillId="0" borderId="0" xfId="0"/>
    <xf numFmtId="0" fontId="18" fillId="0" borderId="0" xfId="43"/>
    <xf numFmtId="0" fontId="18" fillId="0" borderId="0" xfId="43" applyAlignment="1">
      <alignment vertical="justify"/>
    </xf>
    <xf numFmtId="0" fontId="18" fillId="0" borderId="0" xfId="43" applyAlignment="1"/>
    <xf numFmtId="0" fontId="19" fillId="0" borderId="0" xfId="43" applyFont="1"/>
    <xf numFmtId="0" fontId="20" fillId="33" borderId="19" xfId="43" applyFont="1" applyFill="1" applyBorder="1"/>
    <xf numFmtId="0" fontId="20" fillId="33" borderId="20" xfId="43" applyFont="1" applyFill="1" applyBorder="1"/>
    <xf numFmtId="0" fontId="20" fillId="33" borderId="21" xfId="43" applyFont="1" applyFill="1" applyBorder="1"/>
    <xf numFmtId="0" fontId="21" fillId="0" borderId="15" xfId="43" applyFont="1" applyBorder="1"/>
    <xf numFmtId="0" fontId="21" fillId="0" borderId="11" xfId="43" applyFont="1" applyBorder="1"/>
    <xf numFmtId="166" fontId="21" fillId="0" borderId="15" xfId="43" applyNumberFormat="1" applyFont="1" applyBorder="1" applyAlignment="1">
      <alignment horizontal="right"/>
    </xf>
    <xf numFmtId="0" fontId="21" fillId="0" borderId="13" xfId="43" applyFont="1" applyBorder="1"/>
    <xf numFmtId="0" fontId="21" fillId="0" borderId="23" xfId="43" applyFont="1" applyBorder="1"/>
    <xf numFmtId="0" fontId="21" fillId="0" borderId="16" xfId="43" applyFont="1" applyBorder="1"/>
    <xf numFmtId="166" fontId="21" fillId="0" borderId="16" xfId="43" applyNumberFormat="1" applyFont="1" applyBorder="1" applyAlignment="1">
      <alignment horizontal="right"/>
    </xf>
    <xf numFmtId="0" fontId="21" fillId="0" borderId="24" xfId="43" applyFont="1" applyBorder="1"/>
    <xf numFmtId="0" fontId="21" fillId="0" borderId="0" xfId="43" applyFont="1" applyBorder="1"/>
    <xf numFmtId="0" fontId="21" fillId="0" borderId="25" xfId="43" applyFont="1" applyBorder="1"/>
    <xf numFmtId="0" fontId="21" fillId="0" borderId="26" xfId="43" applyFont="1" applyBorder="1"/>
    <xf numFmtId="0" fontId="21" fillId="0" borderId="27" xfId="43" applyFont="1" applyBorder="1"/>
    <xf numFmtId="0" fontId="21" fillId="0" borderId="0" xfId="43" applyFont="1" applyFill="1" applyBorder="1"/>
    <xf numFmtId="0" fontId="21" fillId="0" borderId="28" xfId="43" applyFont="1" applyBorder="1"/>
    <xf numFmtId="0" fontId="21" fillId="0" borderId="10" xfId="43" applyFont="1" applyBorder="1"/>
    <xf numFmtId="167" fontId="21" fillId="0" borderId="0" xfId="43" applyNumberFormat="1" applyFont="1" applyBorder="1"/>
    <xf numFmtId="0" fontId="21" fillId="0" borderId="0" xfId="43" applyFont="1" applyBorder="1" applyAlignment="1">
      <alignment horizontal="right"/>
    </xf>
    <xf numFmtId="0" fontId="22" fillId="33" borderId="29" xfId="43" applyFont="1" applyFill="1" applyBorder="1"/>
    <xf numFmtId="0" fontId="22" fillId="33" borderId="30" xfId="43" applyFont="1" applyFill="1" applyBorder="1"/>
    <xf numFmtId="0" fontId="22" fillId="33" borderId="31" xfId="43" applyFont="1" applyFill="1" applyBorder="1"/>
    <xf numFmtId="0" fontId="22" fillId="33" borderId="32" xfId="43" applyFont="1" applyFill="1" applyBorder="1"/>
    <xf numFmtId="0" fontId="22" fillId="33" borderId="33" xfId="43" applyFont="1" applyFill="1" applyBorder="1"/>
    <xf numFmtId="3" fontId="21" fillId="0" borderId="34" xfId="43" applyNumberFormat="1" applyFont="1" applyBorder="1"/>
    <xf numFmtId="0" fontId="21" fillId="0" borderId="19" xfId="43" applyFont="1" applyBorder="1"/>
    <xf numFmtId="3" fontId="21" fillId="0" borderId="20" xfId="43" applyNumberFormat="1" applyFont="1" applyBorder="1"/>
    <xf numFmtId="0" fontId="21" fillId="0" borderId="21" xfId="43" applyFont="1" applyBorder="1"/>
    <xf numFmtId="3" fontId="21" fillId="0" borderId="35" xfId="43" applyNumberFormat="1" applyFont="1" applyBorder="1"/>
    <xf numFmtId="3" fontId="21" fillId="0" borderId="13" xfId="43" applyNumberFormat="1" applyFont="1" applyBorder="1"/>
    <xf numFmtId="0" fontId="21" fillId="0" borderId="36" xfId="43" applyFont="1" applyBorder="1"/>
    <xf numFmtId="0" fontId="21" fillId="0" borderId="37" xfId="43" applyFont="1" applyBorder="1"/>
    <xf numFmtId="0" fontId="21" fillId="0" borderId="38" xfId="43" applyFont="1" applyBorder="1"/>
    <xf numFmtId="0" fontId="21" fillId="0" borderId="37" xfId="43" applyFont="1" applyBorder="1" applyAlignment="1">
      <alignment shrinkToFit="1"/>
    </xf>
    <xf numFmtId="0" fontId="21" fillId="0" borderId="39" xfId="43" applyFont="1" applyBorder="1"/>
    <xf numFmtId="0" fontId="21" fillId="0" borderId="40" xfId="43" applyFont="1" applyBorder="1"/>
    <xf numFmtId="0" fontId="21" fillId="0" borderId="32" xfId="43" applyFont="1" applyBorder="1"/>
    <xf numFmtId="3" fontId="21" fillId="0" borderId="31" xfId="43" applyNumberFormat="1" applyFont="1" applyBorder="1"/>
    <xf numFmtId="0" fontId="21" fillId="0" borderId="33" xfId="43" applyFont="1" applyBorder="1"/>
    <xf numFmtId="0" fontId="21" fillId="33" borderId="41" xfId="43" applyFont="1" applyFill="1" applyBorder="1" applyAlignment="1">
      <alignment horizontal="centerContinuous"/>
    </xf>
    <xf numFmtId="0" fontId="21" fillId="33" borderId="42" xfId="43" applyFont="1" applyFill="1" applyBorder="1" applyAlignment="1">
      <alignment horizontal="centerContinuous"/>
    </xf>
    <xf numFmtId="0" fontId="22" fillId="33" borderId="42" xfId="43" applyFont="1" applyFill="1" applyBorder="1" applyAlignment="1">
      <alignment horizontal="centerContinuous"/>
    </xf>
    <xf numFmtId="0" fontId="21" fillId="33" borderId="42" xfId="43" applyFont="1" applyFill="1" applyBorder="1" applyAlignment="1">
      <alignment horizontal="left"/>
    </xf>
    <xf numFmtId="0" fontId="22" fillId="33" borderId="43" xfId="43" applyFont="1" applyFill="1" applyBorder="1" applyAlignment="1">
      <alignment horizontal="left"/>
    </xf>
    <xf numFmtId="0" fontId="18" fillId="0" borderId="0" xfId="43" applyBorder="1"/>
    <xf numFmtId="0" fontId="21" fillId="0" borderId="44" xfId="43" applyFont="1" applyBorder="1" applyAlignment="1">
      <alignment horizontal="centerContinuous" vertical="center"/>
    </xf>
    <xf numFmtId="0" fontId="21" fillId="0" borderId="45" xfId="43" applyFont="1" applyBorder="1" applyAlignment="1">
      <alignment horizontal="centerContinuous" vertical="center"/>
    </xf>
    <xf numFmtId="0" fontId="20" fillId="0" borderId="45" xfId="43" applyFont="1" applyBorder="1" applyAlignment="1">
      <alignment horizontal="centerContinuous" vertical="center"/>
    </xf>
    <xf numFmtId="0" fontId="23" fillId="0" borderId="46" xfId="43" applyFont="1" applyBorder="1" applyAlignment="1">
      <alignment horizontal="centerContinuous" vertical="center"/>
    </xf>
    <xf numFmtId="0" fontId="24" fillId="0" borderId="47" xfId="43" applyFont="1" applyBorder="1" applyAlignment="1">
      <alignment horizontal="left"/>
    </xf>
    <xf numFmtId="0" fontId="24" fillId="0" borderId="48" xfId="43" applyFont="1" applyBorder="1" applyAlignment="1">
      <alignment horizontal="left"/>
    </xf>
    <xf numFmtId="0" fontId="24" fillId="0" borderId="15" xfId="43" applyFont="1" applyBorder="1"/>
    <xf numFmtId="0" fontId="24" fillId="0" borderId="36" xfId="43" applyFont="1" applyBorder="1"/>
    <xf numFmtId="3" fontId="18" fillId="0" borderId="0" xfId="43" applyNumberFormat="1"/>
    <xf numFmtId="0" fontId="24" fillId="0" borderId="22" xfId="43" applyFont="1" applyBorder="1" applyAlignment="1"/>
    <xf numFmtId="0" fontId="24" fillId="0" borderId="14" xfId="43" applyFont="1" applyBorder="1" applyAlignment="1"/>
    <xf numFmtId="0" fontId="24" fillId="0" borderId="14" xfId="43" applyFont="1" applyBorder="1"/>
    <xf numFmtId="0" fontId="24" fillId="0" borderId="49" xfId="43" applyFont="1" applyBorder="1"/>
    <xf numFmtId="0" fontId="18" fillId="0" borderId="0" xfId="43" applyFont="1" applyFill="1" applyBorder="1" applyAlignment="1"/>
    <xf numFmtId="0" fontId="24" fillId="0" borderId="22" xfId="43" applyFont="1" applyFill="1" applyBorder="1" applyAlignment="1"/>
    <xf numFmtId="0" fontId="24" fillId="0" borderId="14" xfId="43" applyFont="1" applyFill="1" applyBorder="1" applyAlignment="1"/>
    <xf numFmtId="0" fontId="24" fillId="0" borderId="22" xfId="43" applyFont="1" applyBorder="1" applyAlignment="1">
      <alignment horizontal="left"/>
    </xf>
    <xf numFmtId="0" fontId="18" fillId="0" borderId="0" xfId="43" applyNumberFormat="1"/>
    <xf numFmtId="0" fontId="18" fillId="0" borderId="0" xfId="43" applyNumberFormat="1" applyBorder="1"/>
    <xf numFmtId="0" fontId="24" fillId="0" borderId="22" xfId="43" applyNumberFormat="1" applyFont="1" applyBorder="1" applyAlignment="1">
      <alignment horizontal="left"/>
    </xf>
    <xf numFmtId="0" fontId="24" fillId="0" borderId="14" xfId="43" applyNumberFormat="1" applyFont="1" applyBorder="1"/>
    <xf numFmtId="3" fontId="24" fillId="0" borderId="50" xfId="43" applyNumberFormat="1" applyFont="1" applyBorder="1" applyAlignment="1">
      <alignment horizontal="left"/>
    </xf>
    <xf numFmtId="49" fontId="24" fillId="0" borderId="14" xfId="43" applyNumberFormat="1" applyFont="1" applyBorder="1" applyAlignment="1">
      <alignment horizontal="left"/>
    </xf>
    <xf numFmtId="49" fontId="21" fillId="33" borderId="0" xfId="43" applyNumberFormat="1" applyFont="1" applyFill="1" applyBorder="1"/>
    <xf numFmtId="49" fontId="22" fillId="33" borderId="0" xfId="43" applyNumberFormat="1" applyFont="1" applyFill="1" applyBorder="1"/>
    <xf numFmtId="49" fontId="21" fillId="33" borderId="28" xfId="43" applyNumberFormat="1" applyFont="1" applyFill="1" applyBorder="1"/>
    <xf numFmtId="49" fontId="22" fillId="33" borderId="27" xfId="43" applyNumberFormat="1" applyFont="1" applyFill="1" applyBorder="1"/>
    <xf numFmtId="0" fontId="18" fillId="0" borderId="0" xfId="43" applyFill="1"/>
    <xf numFmtId="0" fontId="24" fillId="0" borderId="14" xfId="43" applyFont="1" applyFill="1" applyBorder="1"/>
    <xf numFmtId="49" fontId="24" fillId="0" borderId="15" xfId="43" applyNumberFormat="1" applyFont="1" applyBorder="1"/>
    <xf numFmtId="49" fontId="24" fillId="0" borderId="13" xfId="43" applyNumberFormat="1" applyFont="1" applyBorder="1"/>
    <xf numFmtId="0" fontId="22" fillId="0" borderId="36" xfId="43" applyFont="1" applyBorder="1"/>
    <xf numFmtId="0" fontId="24" fillId="0" borderId="50" xfId="43" applyFont="1" applyBorder="1" applyAlignment="1">
      <alignment horizontal="left"/>
    </xf>
    <xf numFmtId="49" fontId="21" fillId="33" borderId="15" xfId="43" applyNumberFormat="1" applyFont="1" applyFill="1" applyBorder="1"/>
    <xf numFmtId="49" fontId="21" fillId="33" borderId="13" xfId="43" applyNumberFormat="1" applyFont="1" applyFill="1" applyBorder="1"/>
    <xf numFmtId="49" fontId="22" fillId="33" borderId="13" xfId="43" applyNumberFormat="1" applyFont="1" applyFill="1" applyBorder="1"/>
    <xf numFmtId="49" fontId="22" fillId="33" borderId="36" xfId="43" applyNumberFormat="1" applyFont="1" applyFill="1" applyBorder="1"/>
    <xf numFmtId="49" fontId="24" fillId="0" borderId="50" xfId="43" applyNumberFormat="1" applyFont="1" applyBorder="1" applyAlignment="1">
      <alignment horizontal="left"/>
    </xf>
    <xf numFmtId="49" fontId="24" fillId="0" borderId="34" xfId="43" applyNumberFormat="1" applyFont="1" applyBorder="1" applyAlignment="1">
      <alignment horizontal="left"/>
    </xf>
    <xf numFmtId="0" fontId="24" fillId="0" borderId="48" xfId="43" applyFont="1" applyBorder="1"/>
    <xf numFmtId="49" fontId="24" fillId="33" borderId="32" xfId="43" applyNumberFormat="1" applyFont="1" applyFill="1" applyBorder="1" applyAlignment="1">
      <alignment horizontal="centerContinuous"/>
    </xf>
    <xf numFmtId="49" fontId="25" fillId="33" borderId="31" xfId="43" applyNumberFormat="1" applyFont="1" applyFill="1" applyBorder="1" applyAlignment="1">
      <alignment horizontal="left"/>
    </xf>
    <xf numFmtId="0" fontId="24" fillId="33" borderId="32" xfId="43" applyFont="1" applyFill="1" applyBorder="1" applyAlignment="1">
      <alignment horizontal="centerContinuous"/>
    </xf>
    <xf numFmtId="0" fontId="22" fillId="33" borderId="33" xfId="43" applyFont="1" applyFill="1" applyBorder="1" applyAlignment="1">
      <alignment horizontal="left"/>
    </xf>
    <xf numFmtId="0" fontId="18" fillId="0" borderId="0" xfId="44"/>
    <xf numFmtId="0" fontId="18" fillId="0" borderId="0" xfId="44" applyBorder="1"/>
    <xf numFmtId="2" fontId="18" fillId="0" borderId="0" xfId="44" applyNumberFormat="1" applyBorder="1" applyAlignment="1">
      <alignment horizontal="right"/>
    </xf>
    <xf numFmtId="164" fontId="27" fillId="0" borderId="14" xfId="45" applyNumberFormat="1" applyFont="1" applyBorder="1" applyAlignment="1">
      <alignment horizontal="right"/>
    </xf>
    <xf numFmtId="0" fontId="27" fillId="0" borderId="14" xfId="44" applyFont="1" applyFill="1" applyBorder="1" applyAlignment="1">
      <alignment horizontal="center"/>
    </xf>
    <xf numFmtId="44" fontId="18" fillId="0" borderId="0" xfId="44" applyNumberFormat="1" applyBorder="1"/>
    <xf numFmtId="164" fontId="31" fillId="0" borderId="14" xfId="45" applyNumberFormat="1" applyFont="1" applyBorder="1" applyAlignment="1">
      <alignment horizontal="right"/>
    </xf>
    <xf numFmtId="0" fontId="31" fillId="0" borderId="14" xfId="44" applyFont="1" applyBorder="1" applyAlignment="1">
      <alignment horizontal="center"/>
    </xf>
    <xf numFmtId="3" fontId="21" fillId="0" borderId="0" xfId="43" applyNumberFormat="1" applyFont="1" applyBorder="1"/>
    <xf numFmtId="3" fontId="18" fillId="0" borderId="0" xfId="43" applyNumberFormat="1" applyBorder="1"/>
    <xf numFmtId="0" fontId="18" fillId="0" borderId="0" xfId="44" applyAlignment="1">
      <alignment horizontal="center"/>
    </xf>
    <xf numFmtId="0" fontId="18" fillId="0" borderId="0" xfId="44" applyBorder="1" applyAlignment="1">
      <alignment horizontal="center"/>
    </xf>
    <xf numFmtId="44" fontId="32" fillId="0" borderId="14" xfId="1" applyFont="1" applyBorder="1" applyAlignment="1">
      <alignment horizontal="center" wrapText="1"/>
    </xf>
    <xf numFmtId="0" fontId="32" fillId="0" borderId="14" xfId="44" applyFont="1" applyBorder="1" applyAlignment="1">
      <alignment horizontal="left" wrapText="1"/>
    </xf>
    <xf numFmtId="44" fontId="32" fillId="0" borderId="14" xfId="1" applyFont="1" applyBorder="1" applyAlignment="1">
      <alignment horizontal="left" wrapText="1"/>
    </xf>
    <xf numFmtId="8" fontId="32" fillId="0" borderId="14" xfId="1" applyNumberFormat="1" applyFont="1" applyBorder="1" applyAlignment="1">
      <alignment horizontal="center" wrapText="1"/>
    </xf>
    <xf numFmtId="164" fontId="32" fillId="0" borderId="14" xfId="1" applyNumberFormat="1" applyFont="1" applyBorder="1" applyAlignment="1">
      <alignment horizontal="center" wrapText="1"/>
    </xf>
    <xf numFmtId="0" fontId="23" fillId="0" borderId="43" xfId="43" applyFont="1" applyBorder="1" applyAlignment="1">
      <alignment horizontal="centerContinuous" vertical="top"/>
    </xf>
    <xf numFmtId="0" fontId="21" fillId="0" borderId="42" xfId="43" applyFont="1" applyBorder="1" applyAlignment="1">
      <alignment horizontal="centerContinuous"/>
    </xf>
    <xf numFmtId="0" fontId="21" fillId="0" borderId="41" xfId="43" applyFont="1" applyBorder="1" applyAlignment="1">
      <alignment horizontal="centerContinuous"/>
    </xf>
    <xf numFmtId="0" fontId="18" fillId="0" borderId="55" xfId="43" applyBorder="1"/>
    <xf numFmtId="0" fontId="18" fillId="0" borderId="51" xfId="43" applyBorder="1"/>
    <xf numFmtId="0" fontId="18" fillId="0" borderId="56" xfId="43" applyBorder="1"/>
    <xf numFmtId="2" fontId="27" fillId="0" borderId="50" xfId="44" applyNumberFormat="1" applyFont="1" applyBorder="1" applyAlignment="1">
      <alignment horizontal="right"/>
    </xf>
    <xf numFmtId="0" fontId="32" fillId="0" borderId="49" xfId="44" applyFont="1" applyBorder="1" applyAlignment="1">
      <alignment horizontal="left" wrapText="1"/>
    </xf>
    <xf numFmtId="164" fontId="31" fillId="0" borderId="50" xfId="45" applyNumberFormat="1" applyFont="1" applyBorder="1" applyAlignment="1">
      <alignment horizontal="right"/>
    </xf>
    <xf numFmtId="164" fontId="32" fillId="0" borderId="50" xfId="45" applyNumberFormat="1" applyFont="1" applyBorder="1" applyAlignment="1">
      <alignment horizontal="right"/>
    </xf>
    <xf numFmtId="0" fontId="31" fillId="0" borderId="49" xfId="44" applyFont="1" applyBorder="1" applyAlignment="1">
      <alignment wrapText="1"/>
    </xf>
    <xf numFmtId="0" fontId="27" fillId="0" borderId="49" xfId="44" applyFont="1" applyBorder="1" applyAlignment="1">
      <alignment horizontal="left" wrapText="1"/>
    </xf>
    <xf numFmtId="0" fontId="18" fillId="0" borderId="0" xfId="44" applyBorder="1"/>
    <xf numFmtId="0" fontId="19" fillId="0" borderId="49" xfId="44" applyFont="1" applyBorder="1" applyAlignment="1">
      <alignment horizontal="center" wrapText="1"/>
    </xf>
    <xf numFmtId="0" fontId="19" fillId="0" borderId="14" xfId="44" applyFont="1" applyBorder="1" applyAlignment="1">
      <alignment horizontal="center" wrapText="1"/>
    </xf>
    <xf numFmtId="0" fontId="27" fillId="0" borderId="14" xfId="44" applyFont="1" applyBorder="1" applyAlignment="1">
      <alignment horizontal="center"/>
    </xf>
    <xf numFmtId="44" fontId="27" fillId="0" borderId="14" xfId="44" applyNumberFormat="1" applyFont="1" applyBorder="1" applyAlignment="1">
      <alignment horizontal="center"/>
    </xf>
    <xf numFmtId="0" fontId="27" fillId="0" borderId="49" xfId="44" applyFont="1" applyBorder="1" applyAlignment="1">
      <alignment wrapText="1"/>
    </xf>
    <xf numFmtId="0" fontId="26" fillId="0" borderId="49" xfId="44" applyFont="1" applyBorder="1" applyAlignment="1">
      <alignment wrapText="1"/>
    </xf>
    <xf numFmtId="164" fontId="32" fillId="0" borderId="14" xfId="1" applyNumberFormat="1" applyFont="1" applyFill="1" applyBorder="1" applyAlignment="1">
      <alignment horizontal="center" wrapText="1"/>
    </xf>
    <xf numFmtId="42" fontId="32" fillId="0" borderId="14" xfId="1" applyNumberFormat="1" applyFont="1" applyFill="1" applyBorder="1" applyAlignment="1">
      <alignment horizontal="center" wrapText="1"/>
    </xf>
    <xf numFmtId="0" fontId="33" fillId="0" borderId="49" xfId="0" applyFont="1" applyBorder="1" applyAlignment="1">
      <alignment wrapText="1"/>
    </xf>
    <xf numFmtId="0" fontId="27" fillId="0" borderId="49" xfId="44" applyFont="1" applyBorder="1" applyAlignment="1">
      <alignment horizontal="center"/>
    </xf>
    <xf numFmtId="0" fontId="19" fillId="0" borderId="49" xfId="44" applyFont="1" applyBorder="1" applyAlignment="1">
      <alignment horizontal="left"/>
    </xf>
    <xf numFmtId="0" fontId="19" fillId="0" borderId="14" xfId="44" applyFont="1" applyBorder="1" applyAlignment="1">
      <alignment horizontal="left"/>
    </xf>
    <xf numFmtId="0" fontId="18" fillId="0" borderId="14" xfId="44" applyFill="1" applyBorder="1" applyAlignment="1">
      <alignment horizontal="center"/>
    </xf>
    <xf numFmtId="164" fontId="27" fillId="0" borderId="14" xfId="45" applyNumberFormat="1" applyFont="1" applyFill="1" applyBorder="1" applyAlignment="1">
      <alignment horizontal="right"/>
    </xf>
    <xf numFmtId="164" fontId="32" fillId="0" borderId="50" xfId="45" applyNumberFormat="1" applyFont="1" applyFill="1" applyBorder="1" applyAlignment="1">
      <alignment horizontal="right"/>
    </xf>
    <xf numFmtId="0" fontId="33" fillId="35" borderId="0" xfId="0" applyFont="1" applyFill="1"/>
    <xf numFmtId="0" fontId="36" fillId="35" borderId="0" xfId="0" applyFont="1" applyFill="1" applyAlignment="1">
      <alignment horizontal="center" vertical="center" wrapText="1"/>
    </xf>
    <xf numFmtId="42" fontId="36" fillId="36" borderId="14" xfId="0" applyNumberFormat="1" applyFont="1" applyFill="1" applyBorder="1" applyAlignment="1">
      <alignment horizontal="right" vertical="center"/>
    </xf>
    <xf numFmtId="42" fontId="37" fillId="37" borderId="14" xfId="0" applyNumberFormat="1" applyFont="1" applyFill="1" applyBorder="1" applyAlignment="1">
      <alignment horizontal="left" vertical="center" wrapText="1"/>
    </xf>
    <xf numFmtId="0" fontId="37" fillId="37" borderId="14" xfId="0" applyFont="1" applyFill="1" applyBorder="1" applyAlignment="1">
      <alignment horizontal="left" vertical="top"/>
    </xf>
    <xf numFmtId="42" fontId="38" fillId="38" borderId="14" xfId="0" applyNumberFormat="1" applyFont="1" applyFill="1" applyBorder="1" applyAlignment="1">
      <alignment horizontal="right" vertical="center" wrapText="1"/>
    </xf>
    <xf numFmtId="0" fontId="38" fillId="38" borderId="14" xfId="0" applyFont="1" applyFill="1" applyBorder="1" applyAlignment="1">
      <alignment horizontal="left" vertical="top"/>
    </xf>
    <xf numFmtId="164" fontId="39" fillId="35" borderId="14" xfId="1" applyNumberFormat="1" applyFont="1" applyFill="1" applyBorder="1" applyAlignment="1" applyProtection="1">
      <alignment horizontal="right" vertical="center"/>
      <protection hidden="1"/>
    </xf>
    <xf numFmtId="164" fontId="39" fillId="35" borderId="14" xfId="1" applyNumberFormat="1" applyFont="1" applyFill="1" applyBorder="1" applyAlignment="1" applyProtection="1">
      <alignment horizontal="right" vertical="center"/>
      <protection locked="0"/>
    </xf>
    <xf numFmtId="3" fontId="39" fillId="35" borderId="14" xfId="0" applyNumberFormat="1" applyFont="1" applyFill="1" applyBorder="1" applyAlignment="1">
      <alignment horizontal="right" vertical="center"/>
    </xf>
    <xf numFmtId="0" fontId="39" fillId="35" borderId="14" xfId="0" applyFont="1" applyFill="1" applyBorder="1" applyAlignment="1">
      <alignment horizontal="center" vertical="center" wrapText="1"/>
    </xf>
    <xf numFmtId="0" fontId="39" fillId="35" borderId="14" xfId="0" applyFont="1" applyFill="1" applyBorder="1" applyAlignment="1">
      <alignment horizontal="left" vertical="center" wrapText="1"/>
    </xf>
    <xf numFmtId="0" fontId="41" fillId="35" borderId="14" xfId="0" applyFont="1" applyFill="1" applyBorder="1" applyAlignment="1">
      <alignment horizontal="left" vertical="center" wrapText="1"/>
    </xf>
    <xf numFmtId="0" fontId="42" fillId="39" borderId="14" xfId="0" applyFont="1" applyFill="1" applyBorder="1" applyAlignment="1">
      <alignment horizontal="center" vertical="center"/>
    </xf>
    <xf numFmtId="0" fontId="18" fillId="0" borderId="0" xfId="43" applyAlignment="1">
      <alignment horizontal="left" wrapText="1"/>
    </xf>
    <xf numFmtId="0" fontId="24" fillId="0" borderId="14" xfId="43" applyFont="1" applyBorder="1" applyAlignment="1">
      <alignment horizontal="left"/>
    </xf>
    <xf numFmtId="0" fontId="18" fillId="0" borderId="0" xfId="43" applyFont="1" applyAlignment="1">
      <alignment horizontal="left" vertical="top" wrapText="1"/>
    </xf>
    <xf numFmtId="0" fontId="21" fillId="0" borderId="21" xfId="43" applyFont="1" applyBorder="1" applyAlignment="1">
      <alignment horizontal="center" shrinkToFit="1"/>
    </xf>
    <xf numFmtId="0" fontId="21" fillId="0" borderId="19" xfId="43" applyFont="1" applyBorder="1" applyAlignment="1">
      <alignment horizontal="center" shrinkToFit="1"/>
    </xf>
    <xf numFmtId="165" fontId="21" fillId="0" borderId="12" xfId="43" applyNumberFormat="1" applyFont="1" applyBorder="1" applyAlignment="1">
      <alignment horizontal="right" indent="2"/>
    </xf>
    <xf numFmtId="165" fontId="21" fillId="0" borderId="22" xfId="43" applyNumberFormat="1" applyFont="1" applyBorder="1" applyAlignment="1">
      <alignment horizontal="right" indent="2"/>
    </xf>
    <xf numFmtId="165" fontId="20" fillId="33" borderId="18" xfId="43" applyNumberFormat="1" applyFont="1" applyFill="1" applyBorder="1" applyAlignment="1">
      <alignment horizontal="right" indent="2"/>
    </xf>
    <xf numFmtId="165" fontId="20" fillId="33" borderId="17" xfId="43" applyNumberFormat="1" applyFont="1" applyFill="1" applyBorder="1" applyAlignment="1">
      <alignment horizontal="right" indent="2"/>
    </xf>
    <xf numFmtId="49" fontId="24" fillId="0" borderId="12" xfId="43" applyNumberFormat="1" applyFont="1" applyBorder="1" applyAlignment="1">
      <alignment horizontal="center" wrapText="1"/>
    </xf>
    <xf numFmtId="49" fontId="24" fillId="0" borderId="13" xfId="43" applyNumberFormat="1" applyFont="1" applyBorder="1" applyAlignment="1">
      <alignment horizontal="center" wrapText="1"/>
    </xf>
    <xf numFmtId="49" fontId="24" fillId="0" borderId="15" xfId="43" applyNumberFormat="1" applyFont="1" applyBorder="1" applyAlignment="1">
      <alignment horizontal="center" wrapText="1"/>
    </xf>
    <xf numFmtId="0" fontId="24" fillId="0" borderId="12" xfId="43" applyFont="1" applyBorder="1" applyAlignment="1">
      <alignment horizontal="left"/>
    </xf>
    <xf numFmtId="0" fontId="19" fillId="0" borderId="49" xfId="44" applyFont="1" applyBorder="1" applyAlignment="1">
      <alignment horizontal="center" wrapText="1"/>
    </xf>
    <xf numFmtId="0" fontId="19" fillId="0" borderId="14" xfId="44" applyFont="1" applyBorder="1" applyAlignment="1">
      <alignment horizontal="center" wrapText="1"/>
    </xf>
    <xf numFmtId="0" fontId="26" fillId="0" borderId="49" xfId="44" applyFont="1" applyBorder="1" applyAlignment="1">
      <alignment horizontal="center"/>
    </xf>
    <xf numFmtId="0" fontId="26" fillId="0" borderId="14" xfId="44" applyFont="1" applyBorder="1" applyAlignment="1">
      <alignment horizontal="center"/>
    </xf>
    <xf numFmtId="0" fontId="19" fillId="0" borderId="49" xfId="44" applyFont="1" applyBorder="1" applyAlignment="1">
      <alignment horizontal="left" wrapText="1"/>
    </xf>
    <xf numFmtId="0" fontId="19" fillId="0" borderId="14" xfId="44" applyFont="1" applyBorder="1" applyAlignment="1">
      <alignment horizontal="left" wrapText="1"/>
    </xf>
    <xf numFmtId="0" fontId="26" fillId="34" borderId="49" xfId="44" applyFont="1" applyFill="1" applyBorder="1" applyAlignment="1"/>
    <xf numFmtId="0" fontId="0" fillId="0" borderId="14" xfId="0" applyBorder="1" applyAlignment="1"/>
    <xf numFmtId="0" fontId="0" fillId="0" borderId="50" xfId="0" applyBorder="1" applyAlignment="1"/>
    <xf numFmtId="49" fontId="35" fillId="0" borderId="54" xfId="44" applyNumberFormat="1" applyFont="1" applyBorder="1" applyAlignment="1">
      <alignment horizontal="center"/>
    </xf>
    <xf numFmtId="0" fontId="0" fillId="0" borderId="53" xfId="0" applyBorder="1" applyAlignment="1"/>
    <xf numFmtId="0" fontId="0" fillId="0" borderId="52" xfId="0" applyBorder="1" applyAlignment="1"/>
    <xf numFmtId="0" fontId="29" fillId="0" borderId="49" xfId="44" applyFont="1" applyBorder="1" applyAlignment="1">
      <alignment horizontal="center" wrapText="1"/>
    </xf>
    <xf numFmtId="0" fontId="30" fillId="0" borderId="14" xfId="0" applyFont="1" applyBorder="1" applyAlignment="1"/>
    <xf numFmtId="0" fontId="30" fillId="0" borderId="50" xfId="0" applyFont="1" applyBorder="1" applyAlignment="1"/>
    <xf numFmtId="0" fontId="19" fillId="0" borderId="49" xfId="44" applyFont="1" applyBorder="1" applyAlignment="1">
      <alignment horizontal="center"/>
    </xf>
    <xf numFmtId="0" fontId="19" fillId="0" borderId="14" xfId="44" applyFont="1" applyBorder="1" applyAlignment="1">
      <alignment horizontal="center"/>
    </xf>
    <xf numFmtId="0" fontId="36" fillId="35" borderId="14" xfId="0" applyFont="1" applyFill="1" applyBorder="1" applyAlignment="1">
      <alignment horizontal="left" vertical="center" wrapText="1"/>
    </xf>
    <xf numFmtId="0" fontId="40" fillId="35" borderId="14" xfId="0" applyFont="1" applyFill="1" applyBorder="1" applyAlignment="1">
      <alignment horizontal="left" vertical="center" wrapText="1"/>
    </xf>
    <xf numFmtId="0" fontId="38" fillId="38" borderId="14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37" fillId="37" borderId="14" xfId="0" applyFont="1" applyFill="1" applyBorder="1" applyAlignment="1">
      <alignment horizontal="left" vertical="center" wrapText="1"/>
    </xf>
    <xf numFmtId="0" fontId="36" fillId="36" borderId="14" xfId="0" applyFont="1" applyFill="1" applyBorder="1" applyAlignment="1">
      <alignment horizontal="left" vertical="center"/>
    </xf>
    <xf numFmtId="0" fontId="43" fillId="37" borderId="57" xfId="0" applyFont="1" applyFill="1" applyBorder="1" applyAlignment="1">
      <alignment horizontal="left" vertical="center" wrapText="1"/>
    </xf>
    <xf numFmtId="0" fontId="43" fillId="37" borderId="11" xfId="0" applyFont="1" applyFill="1" applyBorder="1" applyAlignment="1">
      <alignment horizontal="left" vertical="center" wrapText="1"/>
    </xf>
    <xf numFmtId="0" fontId="43" fillId="37" borderId="16" xfId="0" applyFont="1" applyFill="1" applyBorder="1" applyAlignment="1">
      <alignment horizontal="left" vertical="center" wrapText="1"/>
    </xf>
    <xf numFmtId="0" fontId="36" fillId="36" borderId="58" xfId="0" applyFont="1" applyFill="1" applyBorder="1" applyAlignment="1">
      <alignment horizontal="left" vertical="center" wrapText="1"/>
    </xf>
    <xf numFmtId="0" fontId="44" fillId="36" borderId="14" xfId="0" applyFont="1" applyFill="1" applyBorder="1" applyAlignment="1">
      <alignment horizontal="left" vertical="center" wrapText="1"/>
    </xf>
    <xf numFmtId="0" fontId="36" fillId="36" borderId="14" xfId="0" applyFont="1" applyFill="1" applyBorder="1" applyAlignment="1">
      <alignment horizontal="left" vertical="center" wrapText="1"/>
    </xf>
  </cellXfs>
  <cellStyles count="51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Chybně" xfId="8" builtinId="27" customBuiltin="1"/>
    <cellStyle name="Kontrolní buňka" xfId="14" builtinId="23" customBuiltin="1"/>
    <cellStyle name="Měna" xfId="1" builtinId="4"/>
    <cellStyle name="Měna 2" xfId="45"/>
    <cellStyle name="Měna 2 2" xfId="48"/>
    <cellStyle name="Měna 3" xfId="46"/>
    <cellStyle name="Měna 3 2" xfId="49"/>
    <cellStyle name="Měna 4" xfId="47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Normální 2" xfId="43"/>
    <cellStyle name="Normální 3" xfId="50"/>
    <cellStyle name="normální_P1 rozpočet" xfId="44"/>
    <cellStyle name="Poznámka" xfId="16" builtinId="10" customBuiltin="1"/>
    <cellStyle name="Propojená buňka" xfId="13" builtinId="24" customBuiltin="1"/>
    <cellStyle name="Správně" xfId="7" builtinId="26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6-11-ITEM\BRUECK-1\Hakl-1\DATA\06-Ceny\Ceny-pro_K2\Cenik-GENERAL_HAGER_Hakl-2006-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%20AKCE%202014/17%20STAR&#193;%20VES/02%20REALIZACE/01%20REVIZE%20po%20p&#345;ipom&#237;nk&#225;ch/A-REVIZE%20stavebn&#237;%20objekty/01%20ROZPO&#268;ET%20stavebn&#237;%20objekty/old%20rozpo&#269;et/D.1.4.2-EL-SO01-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 K2_16.8.2005"/>
      <sheetName val="Aktual Hager-CZ"/>
      <sheetName val="Komplet-Hager"/>
      <sheetName val="TRP_CZ_ENCL_10.2005"/>
      <sheetName val="TRP_CZ_FR01-31_10.2005"/>
      <sheetName val="2006 01 10 Transferpreise DE01 "/>
      <sheetName val="06 01 10 Transferpreise FR01  "/>
      <sheetName val="06 01 10 Transferpreise F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SO01"/>
      <sheetName val="Krycí list-el.obj.19"/>
      <sheetName val="SUMARIZACE-el.obj.19"/>
      <sheetName val="El.obj.19"/>
      <sheetName val="Krycí list-RH19"/>
      <sheetName val="SUMARIZACE-RH19"/>
      <sheetName val="ROZVADĚČ RH19"/>
      <sheetName val="Krycí list-R422,424"/>
      <sheetName val="SUMARIZACE R422,R424"/>
      <sheetName val="Rozvodnice R 422, R424"/>
      <sheetName val="Krycí list-R419,420"/>
      <sheetName val="SUMARIZACE R419,420"/>
      <sheetName val="Rozvodnice R 419,420"/>
      <sheetName val="Krycí list-R421"/>
      <sheetName val="SUMARIZACE R421"/>
      <sheetName val="Rozvodnice R 421"/>
      <sheetName val="Krycí list-MX3"/>
      <sheetName val="SUMARIZACE-MX3"/>
      <sheetName val="Svorková skříň MX3"/>
    </sheetNames>
    <sheetDataSet>
      <sheetData sheetId="0"/>
      <sheetData sheetId="1">
        <row r="6">
          <cell r="G6">
            <v>0</v>
          </cell>
        </row>
        <row r="8">
          <cell r="C8" t="str">
            <v>INTAR a.s.</v>
          </cell>
        </row>
        <row r="30">
          <cell r="C30">
            <v>21</v>
          </cell>
          <cell r="F30">
            <v>487066.10000000003</v>
          </cell>
        </row>
        <row r="32">
          <cell r="C3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F56"/>
  <sheetViews>
    <sheetView zoomScaleNormal="100" workbookViewId="0">
      <selection activeCell="P16" sqref="P16"/>
    </sheetView>
  </sheetViews>
  <sheetFormatPr defaultRowHeight="12.75" x14ac:dyDescent="0.2"/>
  <cols>
    <col min="1" max="1" width="4" style="1" customWidth="1"/>
    <col min="2" max="2" width="3.42578125" style="1" customWidth="1"/>
    <col min="3" max="3" width="16.5703125" style="1" bestFit="1" customWidth="1"/>
    <col min="4" max="4" width="15.85546875" style="1" customWidth="1"/>
    <col min="5" max="5" width="14.5703125" style="1" customWidth="1"/>
    <col min="6" max="6" width="13.5703125" style="1" customWidth="1"/>
    <col min="7" max="7" width="16.5703125" style="1" customWidth="1"/>
    <col min="8" max="8" width="15.28515625" style="1" customWidth="1"/>
    <col min="9" max="16384" width="9.140625" style="1"/>
  </cols>
  <sheetData>
    <row r="1" spans="2:58" ht="24.75" customHeight="1" thickBot="1" x14ac:dyDescent="0.25">
      <c r="B1" s="112" t="s">
        <v>209</v>
      </c>
      <c r="C1" s="113"/>
      <c r="D1" s="113"/>
      <c r="E1" s="113"/>
      <c r="F1" s="113"/>
      <c r="G1" s="113"/>
      <c r="H1" s="114"/>
    </row>
    <row r="2" spans="2:58" ht="12.75" customHeight="1" x14ac:dyDescent="0.2">
      <c r="B2" s="94" t="s">
        <v>43</v>
      </c>
      <c r="C2" s="93"/>
      <c r="D2" s="92"/>
      <c r="E2" s="92"/>
      <c r="F2" s="91"/>
      <c r="G2" s="90" t="s">
        <v>42</v>
      </c>
      <c r="H2" s="89"/>
    </row>
    <row r="3" spans="2:58" ht="3" hidden="1" customHeight="1" x14ac:dyDescent="0.2">
      <c r="B3" s="36"/>
      <c r="C3" s="57"/>
      <c r="D3" s="81"/>
      <c r="E3" s="81"/>
      <c r="F3" s="80"/>
      <c r="G3" s="62"/>
      <c r="H3" s="83"/>
    </row>
    <row r="4" spans="2:58" x14ac:dyDescent="0.2">
      <c r="B4" s="82" t="s">
        <v>41</v>
      </c>
      <c r="C4" s="57"/>
      <c r="D4" s="81" t="s">
        <v>61</v>
      </c>
      <c r="E4" s="81"/>
      <c r="F4" s="80"/>
      <c r="G4" s="62" t="s">
        <v>40</v>
      </c>
      <c r="H4" s="88"/>
    </row>
    <row r="5" spans="2:58" ht="12.95" customHeight="1" x14ac:dyDescent="0.2">
      <c r="B5" s="87"/>
      <c r="C5" s="84"/>
      <c r="D5" s="86"/>
      <c r="E5" s="85"/>
      <c r="F5" s="84"/>
      <c r="G5" s="62" t="s">
        <v>39</v>
      </c>
      <c r="H5" s="83"/>
    </row>
    <row r="6" spans="2:58" ht="23.25" customHeight="1" x14ac:dyDescent="0.2">
      <c r="B6" s="82" t="s">
        <v>38</v>
      </c>
      <c r="C6" s="57"/>
      <c r="D6" s="163" t="s">
        <v>62</v>
      </c>
      <c r="E6" s="164"/>
      <c r="F6" s="165"/>
      <c r="G6" s="79" t="s">
        <v>37</v>
      </c>
      <c r="H6" s="72">
        <v>0</v>
      </c>
      <c r="P6" s="78"/>
    </row>
    <row r="7" spans="2:58" ht="12.95" customHeight="1" x14ac:dyDescent="0.2">
      <c r="B7" s="77" t="s">
        <v>47</v>
      </c>
      <c r="C7" s="76"/>
      <c r="D7" s="75" t="s">
        <v>196</v>
      </c>
      <c r="E7" s="74"/>
      <c r="F7" s="74"/>
      <c r="G7" s="73" t="s">
        <v>36</v>
      </c>
      <c r="H7" s="72">
        <f>IF(PocetMJ=0,,ROUND((G31+G33)/PocetMJ,1))</f>
        <v>0</v>
      </c>
    </row>
    <row r="8" spans="2:58" x14ac:dyDescent="0.2">
      <c r="B8" s="63" t="s">
        <v>35</v>
      </c>
      <c r="C8" s="62"/>
      <c r="D8" s="155" t="s">
        <v>48</v>
      </c>
      <c r="E8" s="155"/>
      <c r="F8" s="166"/>
      <c r="G8" s="71" t="s">
        <v>34</v>
      </c>
      <c r="H8" s="70"/>
      <c r="I8" s="69"/>
      <c r="J8" s="68"/>
    </row>
    <row r="9" spans="2:58" x14ac:dyDescent="0.2">
      <c r="B9" s="63" t="s">
        <v>33</v>
      </c>
      <c r="C9" s="62"/>
      <c r="D9" s="155" t="str">
        <f>Projektant</f>
        <v>Ing. Zdeněk ILLEK</v>
      </c>
      <c r="E9" s="155"/>
      <c r="F9" s="166"/>
      <c r="G9" s="62"/>
      <c r="H9" s="67"/>
      <c r="I9" s="50"/>
    </row>
    <row r="10" spans="2:58" x14ac:dyDescent="0.2">
      <c r="B10" s="63" t="s">
        <v>32</v>
      </c>
      <c r="C10" s="62"/>
      <c r="D10" s="155"/>
      <c r="E10" s="155"/>
      <c r="F10" s="155"/>
      <c r="G10" s="66"/>
      <c r="H10" s="65"/>
      <c r="I10" s="64"/>
    </row>
    <row r="11" spans="2:58" ht="13.5" customHeight="1" x14ac:dyDescent="0.2">
      <c r="B11" s="63" t="s">
        <v>31</v>
      </c>
      <c r="C11" s="62"/>
      <c r="D11" s="155"/>
      <c r="E11" s="155"/>
      <c r="F11" s="155"/>
      <c r="G11" s="61" t="s">
        <v>30</v>
      </c>
      <c r="H11" s="60"/>
      <c r="I11" s="50"/>
      <c r="BB11" s="59"/>
      <c r="BC11" s="59"/>
      <c r="BD11" s="59"/>
      <c r="BE11" s="59"/>
      <c r="BF11" s="59"/>
    </row>
    <row r="12" spans="2:58" ht="12.75" customHeight="1" x14ac:dyDescent="0.2">
      <c r="B12" s="58" t="s">
        <v>29</v>
      </c>
      <c r="C12" s="57"/>
      <c r="D12" s="155"/>
      <c r="E12" s="155"/>
      <c r="F12" s="155"/>
      <c r="G12" s="56" t="s">
        <v>28</v>
      </c>
      <c r="H12" s="55"/>
      <c r="I12" s="50"/>
    </row>
    <row r="13" spans="2:58" ht="28.5" customHeight="1" thickBot="1" x14ac:dyDescent="0.25">
      <c r="B13" s="54" t="s">
        <v>27</v>
      </c>
      <c r="C13" s="53"/>
      <c r="D13" s="53"/>
      <c r="E13" s="53"/>
      <c r="F13" s="52"/>
      <c r="G13" s="52"/>
      <c r="H13" s="51"/>
      <c r="I13" s="50"/>
    </row>
    <row r="14" spans="2:58" ht="17.25" customHeight="1" thickBot="1" x14ac:dyDescent="0.25">
      <c r="B14" s="49" t="s">
        <v>26</v>
      </c>
      <c r="C14" s="48"/>
      <c r="D14" s="45"/>
      <c r="E14" s="47" t="s">
        <v>25</v>
      </c>
      <c r="F14" s="46"/>
      <c r="G14" s="46"/>
      <c r="H14" s="45"/>
    </row>
    <row r="15" spans="2:58" ht="15.95" customHeight="1" x14ac:dyDescent="0.2">
      <c r="B15" s="41"/>
      <c r="C15" s="37" t="s">
        <v>24</v>
      </c>
      <c r="D15" s="30"/>
      <c r="E15" s="44"/>
      <c r="F15" s="43"/>
      <c r="G15" s="42"/>
      <c r="H15" s="30"/>
    </row>
    <row r="16" spans="2:58" ht="15.95" customHeight="1" x14ac:dyDescent="0.2">
      <c r="B16" s="41" t="s">
        <v>23</v>
      </c>
      <c r="C16" s="37" t="s">
        <v>22</v>
      </c>
      <c r="D16" s="30"/>
      <c r="E16" s="36"/>
      <c r="F16" s="35"/>
      <c r="G16" s="8"/>
      <c r="H16" s="30"/>
    </row>
    <row r="17" spans="2:15" ht="15.95" customHeight="1" x14ac:dyDescent="0.2">
      <c r="B17" s="41" t="s">
        <v>21</v>
      </c>
      <c r="C17" s="37" t="s">
        <v>20</v>
      </c>
      <c r="D17" s="30">
        <f>'přehled položek'!E13</f>
        <v>0</v>
      </c>
      <c r="E17" s="36"/>
      <c r="F17" s="35"/>
      <c r="G17" s="8"/>
      <c r="H17" s="30"/>
      <c r="J17" s="50"/>
      <c r="K17" s="103"/>
      <c r="L17" s="50"/>
      <c r="M17" s="50"/>
      <c r="N17" s="50"/>
      <c r="O17" s="50"/>
    </row>
    <row r="18" spans="2:15" ht="15.95" customHeight="1" x14ac:dyDescent="0.2">
      <c r="B18" s="41"/>
      <c r="C18" s="37" t="s">
        <v>44</v>
      </c>
      <c r="D18" s="30">
        <f>'přehled položek'!E14</f>
        <v>0</v>
      </c>
      <c r="E18" s="36"/>
      <c r="F18" s="35"/>
      <c r="G18" s="8"/>
      <c r="H18" s="30"/>
      <c r="J18" s="50"/>
      <c r="K18" s="103"/>
      <c r="L18" s="50"/>
      <c r="M18" s="50"/>
      <c r="N18" s="50"/>
      <c r="O18" s="50"/>
    </row>
    <row r="19" spans="2:15" ht="15.95" customHeight="1" x14ac:dyDescent="0.2">
      <c r="B19" s="40" t="s">
        <v>19</v>
      </c>
      <c r="C19" s="39" t="s">
        <v>18</v>
      </c>
      <c r="D19" s="30">
        <f>'přehled položek'!E35</f>
        <v>0</v>
      </c>
      <c r="E19" s="36"/>
      <c r="F19" s="35"/>
      <c r="G19" s="8"/>
      <c r="H19" s="30"/>
      <c r="J19" s="50"/>
      <c r="K19" s="104"/>
      <c r="L19" s="50"/>
      <c r="M19" s="50"/>
      <c r="N19" s="50"/>
      <c r="O19" s="50"/>
    </row>
    <row r="20" spans="2:15" ht="15.95" customHeight="1" x14ac:dyDescent="0.2">
      <c r="B20" s="38" t="s">
        <v>17</v>
      </c>
      <c r="C20" s="37"/>
      <c r="D20" s="30">
        <f>SUM(D15:D19)</f>
        <v>0</v>
      </c>
      <c r="E20" s="36"/>
      <c r="F20" s="35"/>
      <c r="G20" s="8"/>
      <c r="H20" s="30"/>
      <c r="J20" s="50"/>
      <c r="K20" s="50"/>
      <c r="L20" s="50"/>
      <c r="M20" s="50"/>
      <c r="N20" s="50"/>
      <c r="O20" s="50"/>
    </row>
    <row r="21" spans="2:15" ht="15.95" customHeight="1" x14ac:dyDescent="0.2">
      <c r="B21" s="38"/>
      <c r="C21" s="37"/>
      <c r="D21" s="30"/>
      <c r="E21" s="36"/>
      <c r="F21" s="35"/>
      <c r="G21" s="8"/>
      <c r="H21" s="30"/>
      <c r="J21" s="50"/>
      <c r="K21" s="50"/>
      <c r="L21" s="50"/>
      <c r="M21" s="50"/>
      <c r="N21" s="50"/>
      <c r="O21" s="50"/>
    </row>
    <row r="22" spans="2:15" ht="15.95" customHeight="1" x14ac:dyDescent="0.2">
      <c r="B22" s="38" t="s">
        <v>16</v>
      </c>
      <c r="C22" s="37"/>
      <c r="D22" s="30"/>
      <c r="E22" s="36"/>
      <c r="F22" s="35"/>
      <c r="G22" s="8"/>
      <c r="H22" s="30"/>
      <c r="J22" s="50"/>
      <c r="K22" s="50"/>
      <c r="L22" s="50"/>
      <c r="M22" s="103"/>
      <c r="N22" s="50"/>
      <c r="O22" s="50"/>
    </row>
    <row r="23" spans="2:15" ht="15.95" customHeight="1" x14ac:dyDescent="0.2">
      <c r="B23" s="19" t="s">
        <v>15</v>
      </c>
      <c r="C23" s="16"/>
      <c r="D23" s="30">
        <f>D20+D22</f>
        <v>0</v>
      </c>
      <c r="E23" s="36"/>
      <c r="F23" s="35"/>
      <c r="G23" s="8"/>
      <c r="H23" s="30"/>
      <c r="J23" s="50"/>
      <c r="K23" s="50"/>
      <c r="L23" s="50"/>
      <c r="M23" s="103"/>
      <c r="N23" s="50"/>
      <c r="O23" s="50"/>
    </row>
    <row r="24" spans="2:15" ht="15.95" customHeight="1" thickBot="1" x14ac:dyDescent="0.25">
      <c r="B24" s="157" t="s">
        <v>14</v>
      </c>
      <c r="C24" s="158"/>
      <c r="D24" s="34">
        <f>D23+H24</f>
        <v>0</v>
      </c>
      <c r="E24" s="33"/>
      <c r="F24" s="32"/>
      <c r="G24" s="31"/>
      <c r="H24" s="30"/>
      <c r="J24" s="50"/>
      <c r="K24" s="50"/>
      <c r="L24" s="50"/>
      <c r="M24" s="104"/>
      <c r="N24" s="50"/>
      <c r="O24" s="50"/>
    </row>
    <row r="25" spans="2:15" x14ac:dyDescent="0.2">
      <c r="B25" s="29" t="s">
        <v>13</v>
      </c>
      <c r="C25" s="27"/>
      <c r="D25" s="28"/>
      <c r="E25" s="27" t="s">
        <v>12</v>
      </c>
      <c r="F25" s="27"/>
      <c r="G25" s="26" t="s">
        <v>11</v>
      </c>
      <c r="H25" s="25"/>
      <c r="J25" s="50"/>
      <c r="K25" s="50"/>
      <c r="L25" s="50"/>
      <c r="M25" s="50"/>
      <c r="N25" s="50"/>
      <c r="O25" s="50"/>
    </row>
    <row r="26" spans="2:15" x14ac:dyDescent="0.2">
      <c r="B26" s="19" t="s">
        <v>10</v>
      </c>
      <c r="C26" s="16"/>
      <c r="D26" s="21"/>
      <c r="E26" s="16" t="s">
        <v>10</v>
      </c>
      <c r="F26" s="16"/>
      <c r="G26" s="22" t="s">
        <v>10</v>
      </c>
      <c r="H26" s="15"/>
      <c r="J26" s="50"/>
      <c r="K26" s="50"/>
      <c r="L26" s="50"/>
      <c r="M26" s="50"/>
      <c r="N26" s="50"/>
      <c r="O26" s="50"/>
    </row>
    <row r="27" spans="2:15" ht="37.5" customHeight="1" x14ac:dyDescent="0.2">
      <c r="B27" s="19" t="s">
        <v>9</v>
      </c>
      <c r="C27" s="24"/>
      <c r="D27" s="21"/>
      <c r="E27" s="16" t="s">
        <v>9</v>
      </c>
      <c r="F27" s="16"/>
      <c r="G27" s="22" t="s">
        <v>9</v>
      </c>
      <c r="H27" s="15"/>
      <c r="J27" s="50"/>
      <c r="K27" s="50"/>
      <c r="L27" s="50"/>
      <c r="M27" s="50"/>
      <c r="N27" s="50"/>
      <c r="O27" s="50"/>
    </row>
    <row r="28" spans="2:15" x14ac:dyDescent="0.2">
      <c r="B28" s="19"/>
      <c r="C28" s="23"/>
      <c r="D28" s="21"/>
      <c r="E28" s="16"/>
      <c r="F28" s="16"/>
      <c r="G28" s="22"/>
      <c r="H28" s="15"/>
    </row>
    <row r="29" spans="2:15" x14ac:dyDescent="0.2">
      <c r="B29" s="19" t="s">
        <v>8</v>
      </c>
      <c r="C29" s="16"/>
      <c r="D29" s="21"/>
      <c r="E29" s="22" t="s">
        <v>7</v>
      </c>
      <c r="F29" s="21"/>
      <c r="G29" s="20" t="s">
        <v>7</v>
      </c>
      <c r="H29" s="15"/>
    </row>
    <row r="30" spans="2:15" ht="69" customHeight="1" x14ac:dyDescent="0.2">
      <c r="B30" s="19"/>
      <c r="C30" s="16"/>
      <c r="D30" s="17"/>
      <c r="E30" s="18"/>
      <c r="F30" s="17"/>
      <c r="G30" s="16"/>
      <c r="H30" s="15"/>
    </row>
    <row r="31" spans="2:15" x14ac:dyDescent="0.2">
      <c r="B31" s="12" t="s">
        <v>5</v>
      </c>
      <c r="C31" s="9"/>
      <c r="D31" s="14">
        <v>21</v>
      </c>
      <c r="E31" s="9" t="s">
        <v>6</v>
      </c>
      <c r="F31" s="13"/>
      <c r="G31" s="159">
        <f>D24-G33</f>
        <v>0</v>
      </c>
      <c r="H31" s="160"/>
    </row>
    <row r="32" spans="2:15" x14ac:dyDescent="0.2">
      <c r="B32" s="12" t="s">
        <v>4</v>
      </c>
      <c r="C32" s="9"/>
      <c r="D32" s="14">
        <f>SazbaDPH1</f>
        <v>21</v>
      </c>
      <c r="E32" s="9" t="s">
        <v>3</v>
      </c>
      <c r="F32" s="13"/>
      <c r="G32" s="159">
        <f>ROUND(PRODUCT(G31,D32/100),0)</f>
        <v>0</v>
      </c>
      <c r="H32" s="160"/>
    </row>
    <row r="33" spans="2:9" x14ac:dyDescent="0.2">
      <c r="B33" s="12" t="s">
        <v>5</v>
      </c>
      <c r="C33" s="9"/>
      <c r="D33" s="14">
        <v>0</v>
      </c>
      <c r="E33" s="9" t="s">
        <v>3</v>
      </c>
      <c r="F33" s="13"/>
      <c r="G33" s="159">
        <v>0</v>
      </c>
      <c r="H33" s="160"/>
    </row>
    <row r="34" spans="2:9" x14ac:dyDescent="0.2">
      <c r="B34" s="12" t="s">
        <v>4</v>
      </c>
      <c r="C34" s="11"/>
      <c r="D34" s="10">
        <f>SazbaDPH2</f>
        <v>0</v>
      </c>
      <c r="E34" s="9" t="s">
        <v>3</v>
      </c>
      <c r="F34" s="8"/>
      <c r="G34" s="159">
        <f>ROUND(PRODUCT(G33,D34/100),0)</f>
        <v>0</v>
      </c>
      <c r="H34" s="160"/>
    </row>
    <row r="35" spans="2:9" s="4" customFormat="1" ht="19.5" customHeight="1" thickBot="1" x14ac:dyDescent="0.3">
      <c r="B35" s="7" t="s">
        <v>2</v>
      </c>
      <c r="C35" s="6"/>
      <c r="D35" s="6"/>
      <c r="E35" s="6"/>
      <c r="F35" s="5"/>
      <c r="G35" s="161">
        <f>ROUND(SUM(G31:G34),0)</f>
        <v>0</v>
      </c>
      <c r="H35" s="162"/>
    </row>
    <row r="36" spans="2:9" ht="13.5" thickBot="1" x14ac:dyDescent="0.25">
      <c r="B36" s="115"/>
      <c r="C36" s="116"/>
      <c r="D36" s="116"/>
      <c r="E36" s="116"/>
      <c r="F36" s="116"/>
      <c r="G36" s="116"/>
      <c r="H36" s="117"/>
    </row>
    <row r="37" spans="2:9" x14ac:dyDescent="0.2">
      <c r="B37" s="3" t="s">
        <v>1</v>
      </c>
      <c r="C37" s="3"/>
      <c r="D37" s="3"/>
      <c r="E37" s="3"/>
      <c r="F37" s="3"/>
      <c r="G37" s="3"/>
      <c r="H37" s="3"/>
      <c r="I37" s="1" t="s">
        <v>0</v>
      </c>
    </row>
    <row r="38" spans="2:9" ht="14.25" customHeight="1" x14ac:dyDescent="0.2">
      <c r="B38" s="3"/>
      <c r="C38" s="156" t="s">
        <v>63</v>
      </c>
      <c r="D38" s="156"/>
      <c r="E38" s="156"/>
      <c r="F38" s="156"/>
      <c r="G38" s="156"/>
      <c r="H38" s="156"/>
      <c r="I38" s="1" t="s">
        <v>0</v>
      </c>
    </row>
    <row r="39" spans="2:9" ht="12.75" customHeight="1" x14ac:dyDescent="0.2">
      <c r="B39" s="2"/>
      <c r="C39" s="156"/>
      <c r="D39" s="156"/>
      <c r="E39" s="156"/>
      <c r="F39" s="156"/>
      <c r="G39" s="156"/>
      <c r="H39" s="156"/>
      <c r="I39" s="1" t="s">
        <v>0</v>
      </c>
    </row>
    <row r="40" spans="2:9" x14ac:dyDescent="0.2">
      <c r="B40" s="2"/>
      <c r="C40" s="156"/>
      <c r="D40" s="156"/>
      <c r="E40" s="156"/>
      <c r="F40" s="156"/>
      <c r="G40" s="156"/>
      <c r="H40" s="156"/>
      <c r="I40" s="1" t="s">
        <v>0</v>
      </c>
    </row>
    <row r="41" spans="2:9" x14ac:dyDescent="0.2">
      <c r="B41" s="2"/>
      <c r="C41" s="156"/>
      <c r="D41" s="156"/>
      <c r="E41" s="156"/>
      <c r="F41" s="156"/>
      <c r="G41" s="156"/>
      <c r="H41" s="156"/>
      <c r="I41" s="1" t="s">
        <v>0</v>
      </c>
    </row>
    <row r="42" spans="2:9" x14ac:dyDescent="0.2">
      <c r="B42" s="2"/>
      <c r="C42" s="156"/>
      <c r="D42" s="156"/>
      <c r="E42" s="156"/>
      <c r="F42" s="156"/>
      <c r="G42" s="156"/>
      <c r="H42" s="156"/>
      <c r="I42" s="1" t="s">
        <v>0</v>
      </c>
    </row>
    <row r="43" spans="2:9" x14ac:dyDescent="0.2">
      <c r="B43" s="2"/>
      <c r="C43" s="156"/>
      <c r="D43" s="156"/>
      <c r="E43" s="156"/>
      <c r="F43" s="156"/>
      <c r="G43" s="156"/>
      <c r="H43" s="156"/>
      <c r="I43" s="1" t="s">
        <v>0</v>
      </c>
    </row>
    <row r="44" spans="2:9" x14ac:dyDescent="0.2">
      <c r="B44" s="2"/>
      <c r="C44" s="156"/>
      <c r="D44" s="156"/>
      <c r="E44" s="156"/>
      <c r="F44" s="156"/>
      <c r="G44" s="156"/>
      <c r="H44" s="156"/>
      <c r="I44" s="1" t="s">
        <v>0</v>
      </c>
    </row>
    <row r="45" spans="2:9" x14ac:dyDescent="0.2">
      <c r="B45" s="2"/>
      <c r="C45" s="156"/>
      <c r="D45" s="156"/>
      <c r="E45" s="156"/>
      <c r="F45" s="156"/>
      <c r="G45" s="156"/>
      <c r="H45" s="156"/>
      <c r="I45" s="1" t="s">
        <v>0</v>
      </c>
    </row>
    <row r="46" spans="2:9" ht="0.75" customHeight="1" x14ac:dyDescent="0.2">
      <c r="B46" s="2"/>
      <c r="C46" s="156"/>
      <c r="D46" s="156"/>
      <c r="E46" s="156"/>
      <c r="F46" s="156"/>
      <c r="G46" s="156"/>
      <c r="H46" s="156"/>
      <c r="I46" s="1" t="s">
        <v>0</v>
      </c>
    </row>
    <row r="47" spans="2:9" x14ac:dyDescent="0.2">
      <c r="C47" s="154"/>
      <c r="D47" s="154"/>
      <c r="E47" s="154"/>
      <c r="F47" s="154"/>
      <c r="G47" s="154"/>
      <c r="H47" s="154"/>
    </row>
    <row r="48" spans="2:9" x14ac:dyDescent="0.2">
      <c r="C48" s="154"/>
      <c r="D48" s="154"/>
      <c r="E48" s="154"/>
      <c r="F48" s="154"/>
      <c r="G48" s="154"/>
      <c r="H48" s="154"/>
    </row>
    <row r="49" spans="3:8" x14ac:dyDescent="0.2">
      <c r="C49" s="154"/>
      <c r="D49" s="154"/>
      <c r="E49" s="154"/>
      <c r="F49" s="154"/>
      <c r="G49" s="154"/>
      <c r="H49" s="154"/>
    </row>
    <row r="50" spans="3:8" x14ac:dyDescent="0.2">
      <c r="C50" s="154"/>
      <c r="D50" s="154"/>
      <c r="E50" s="154"/>
      <c r="F50" s="154"/>
      <c r="G50" s="154"/>
      <c r="H50" s="154"/>
    </row>
    <row r="51" spans="3:8" x14ac:dyDescent="0.2">
      <c r="C51" s="154"/>
      <c r="D51" s="154"/>
      <c r="E51" s="154"/>
      <c r="F51" s="154"/>
      <c r="G51" s="154"/>
      <c r="H51" s="154"/>
    </row>
    <row r="52" spans="3:8" x14ac:dyDescent="0.2">
      <c r="C52" s="154"/>
      <c r="D52" s="154"/>
      <c r="E52" s="154"/>
      <c r="F52" s="154"/>
      <c r="G52" s="154"/>
      <c r="H52" s="154"/>
    </row>
    <row r="53" spans="3:8" x14ac:dyDescent="0.2">
      <c r="C53" s="154"/>
      <c r="D53" s="154"/>
      <c r="E53" s="154"/>
      <c r="F53" s="154"/>
      <c r="G53" s="154"/>
      <c r="H53" s="154"/>
    </row>
    <row r="54" spans="3:8" x14ac:dyDescent="0.2">
      <c r="C54" s="154"/>
      <c r="D54" s="154"/>
      <c r="E54" s="154"/>
      <c r="F54" s="154"/>
      <c r="G54" s="154"/>
      <c r="H54" s="154"/>
    </row>
    <row r="55" spans="3:8" x14ac:dyDescent="0.2">
      <c r="C55" s="154"/>
      <c r="D55" s="154"/>
      <c r="E55" s="154"/>
      <c r="F55" s="154"/>
      <c r="G55" s="154"/>
      <c r="H55" s="154"/>
    </row>
    <row r="56" spans="3:8" x14ac:dyDescent="0.2">
      <c r="C56" s="154"/>
      <c r="D56" s="154"/>
      <c r="E56" s="154"/>
      <c r="F56" s="154"/>
      <c r="G56" s="154"/>
      <c r="H56" s="154"/>
    </row>
  </sheetData>
  <mergeCells count="23">
    <mergeCell ref="D6:F6"/>
    <mergeCell ref="D8:F8"/>
    <mergeCell ref="D9:F9"/>
    <mergeCell ref="D10:F10"/>
    <mergeCell ref="D11:F11"/>
    <mergeCell ref="D12:F12"/>
    <mergeCell ref="C38:H46"/>
    <mergeCell ref="C53:H53"/>
    <mergeCell ref="C54:H54"/>
    <mergeCell ref="C55:H55"/>
    <mergeCell ref="B24:C24"/>
    <mergeCell ref="G31:H31"/>
    <mergeCell ref="G32:H32"/>
    <mergeCell ref="G33:H33"/>
    <mergeCell ref="G34:H34"/>
    <mergeCell ref="G35:H35"/>
    <mergeCell ref="C56:H56"/>
    <mergeCell ref="C47:H47"/>
    <mergeCell ref="C48:H48"/>
    <mergeCell ref="C49:H49"/>
    <mergeCell ref="C50:H50"/>
    <mergeCell ref="C51:H51"/>
    <mergeCell ref="C52:H52"/>
  </mergeCells>
  <pageMargins left="0.70866141732283472" right="0.70866141732283472" top="0.74803149606299213" bottom="0.74803149606299213" header="0.31496062992125984" footer="0.31496062992125984"/>
  <pageSetup paperSize="9" scale="87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66"/>
  <sheetViews>
    <sheetView tabSelected="1" zoomScaleNormal="100" workbookViewId="0">
      <selection activeCell="J30" sqref="J30"/>
    </sheetView>
  </sheetViews>
  <sheetFormatPr defaultRowHeight="12.75" x14ac:dyDescent="0.2"/>
  <cols>
    <col min="1" max="1" width="4.5703125" style="95" customWidth="1"/>
    <col min="2" max="2" width="23.7109375" style="95" bestFit="1" customWidth="1"/>
    <col min="3" max="3" width="16.140625" style="105" customWidth="1"/>
    <col min="4" max="4" width="15.5703125" style="105" customWidth="1"/>
    <col min="5" max="5" width="15.85546875" style="95" customWidth="1"/>
    <col min="6" max="6" width="16.42578125" style="95" customWidth="1"/>
    <col min="7" max="8" width="9.140625" style="95"/>
    <col min="9" max="9" width="14.28515625" style="95" bestFit="1" customWidth="1"/>
    <col min="10" max="10" width="18.7109375" style="95" customWidth="1"/>
    <col min="11" max="12" width="9.140625" style="95"/>
    <col min="13" max="13" width="17.5703125" style="95" bestFit="1" customWidth="1"/>
    <col min="14" max="16384" width="9.140625" style="95"/>
  </cols>
  <sheetData>
    <row r="1" spans="2:11" ht="27" customHeight="1" x14ac:dyDescent="0.3">
      <c r="B1" s="176"/>
      <c r="C1" s="177"/>
      <c r="D1" s="177"/>
      <c r="E1" s="177"/>
      <c r="F1" s="178"/>
      <c r="G1" s="96"/>
    </row>
    <row r="2" spans="2:11" ht="39" customHeight="1" x14ac:dyDescent="0.3">
      <c r="B2" s="179"/>
      <c r="C2" s="180"/>
      <c r="D2" s="180"/>
      <c r="E2" s="180"/>
      <c r="F2" s="181"/>
      <c r="G2" s="96"/>
    </row>
    <row r="3" spans="2:11" ht="24" customHeight="1" x14ac:dyDescent="0.3">
      <c r="B3" s="179" t="s">
        <v>58</v>
      </c>
      <c r="C3" s="174"/>
      <c r="D3" s="174"/>
      <c r="E3" s="174"/>
      <c r="F3" s="175"/>
      <c r="G3" s="96"/>
    </row>
    <row r="4" spans="2:11" ht="15" x14ac:dyDescent="0.25">
      <c r="B4" s="173"/>
      <c r="C4" s="174"/>
      <c r="D4" s="174"/>
      <c r="E4" s="174"/>
      <c r="F4" s="175"/>
      <c r="G4" s="96"/>
    </row>
    <row r="5" spans="2:11" ht="15.75" x14ac:dyDescent="0.25">
      <c r="B5" s="182" t="s">
        <v>52</v>
      </c>
      <c r="C5" s="183"/>
      <c r="D5" s="183"/>
      <c r="E5" s="127" t="s">
        <v>46</v>
      </c>
      <c r="F5" s="118" t="s">
        <v>45</v>
      </c>
      <c r="G5" s="96"/>
      <c r="I5" s="96"/>
      <c r="J5" s="96"/>
      <c r="K5" s="96"/>
    </row>
    <row r="6" spans="2:11" ht="15" x14ac:dyDescent="0.25">
      <c r="B6" s="169"/>
      <c r="C6" s="170"/>
      <c r="D6" s="170"/>
      <c r="E6" s="127"/>
      <c r="F6" s="118"/>
      <c r="G6" s="96"/>
      <c r="I6" s="96"/>
      <c r="J6" s="96"/>
      <c r="K6" s="96"/>
    </row>
    <row r="7" spans="2:11" ht="29.25" x14ac:dyDescent="0.25">
      <c r="B7" s="119"/>
      <c r="C7" s="109" t="s">
        <v>56</v>
      </c>
      <c r="D7" s="108" t="s">
        <v>57</v>
      </c>
      <c r="E7" s="101"/>
      <c r="F7" s="120"/>
      <c r="G7" s="96"/>
      <c r="I7" s="100"/>
      <c r="J7" s="96"/>
      <c r="K7" s="96"/>
    </row>
    <row r="8" spans="2:11" ht="15" x14ac:dyDescent="0.25">
      <c r="B8" s="123"/>
      <c r="C8" s="110"/>
      <c r="D8" s="107"/>
      <c r="E8" s="98"/>
      <c r="F8" s="120"/>
      <c r="G8" s="96"/>
      <c r="I8" s="100"/>
      <c r="J8" s="96"/>
      <c r="K8" s="96"/>
    </row>
    <row r="9" spans="2:11" ht="15" x14ac:dyDescent="0.25">
      <c r="B9" s="123" t="s">
        <v>59</v>
      </c>
      <c r="C9" s="111">
        <f>'ELEKTROINSTALACE 5.PATRO'!G38</f>
        <v>0</v>
      </c>
      <c r="D9" s="111">
        <f>'ELEKTROINSTALACE 5.PATRO'!G83</f>
        <v>0</v>
      </c>
      <c r="E9" s="98"/>
      <c r="F9" s="120"/>
      <c r="G9" s="96"/>
      <c r="I9" s="100"/>
      <c r="J9" s="96"/>
      <c r="K9" s="96"/>
    </row>
    <row r="10" spans="2:11" ht="15" x14ac:dyDescent="0.25">
      <c r="B10" s="123"/>
      <c r="C10" s="132"/>
      <c r="D10" s="107"/>
      <c r="E10" s="98"/>
      <c r="F10" s="120"/>
      <c r="G10" s="96"/>
      <c r="I10" s="100"/>
      <c r="J10" s="96"/>
      <c r="K10" s="96"/>
    </row>
    <row r="11" spans="2:11" ht="15" x14ac:dyDescent="0.25">
      <c r="B11" s="123"/>
      <c r="C11" s="110"/>
      <c r="D11" s="107"/>
      <c r="E11" s="98"/>
      <c r="F11" s="120"/>
      <c r="G11" s="96"/>
      <c r="I11" s="100"/>
      <c r="J11" s="96"/>
      <c r="K11" s="96"/>
    </row>
    <row r="12" spans="2:11" ht="15" x14ac:dyDescent="0.25">
      <c r="B12" s="119"/>
      <c r="C12" s="107"/>
      <c r="D12" s="107"/>
      <c r="E12" s="98"/>
      <c r="F12" s="120"/>
      <c r="G12" s="96"/>
      <c r="I12" s="100"/>
      <c r="J12" s="96"/>
      <c r="K12" s="96"/>
    </row>
    <row r="13" spans="2:11" ht="15.75" x14ac:dyDescent="0.25">
      <c r="B13" s="171" t="s">
        <v>54</v>
      </c>
      <c r="C13" s="172"/>
      <c r="D13" s="172"/>
      <c r="E13" s="101">
        <f>D9+D10+D11+D12</f>
        <v>0</v>
      </c>
      <c r="F13" s="121">
        <f>E13*1.21</f>
        <v>0</v>
      </c>
      <c r="G13" s="96"/>
      <c r="I13" s="100"/>
      <c r="J13" s="96"/>
      <c r="K13" s="96"/>
    </row>
    <row r="14" spans="2:11" ht="15.75" x14ac:dyDescent="0.25">
      <c r="B14" s="171" t="s">
        <v>55</v>
      </c>
      <c r="C14" s="172"/>
      <c r="D14" s="172"/>
      <c r="E14" s="101">
        <f>C9+C10+C11+C12</f>
        <v>0</v>
      </c>
      <c r="F14" s="121">
        <f>E14*1.21</f>
        <v>0</v>
      </c>
      <c r="G14" s="96"/>
      <c r="I14" s="100"/>
      <c r="J14" s="96"/>
      <c r="K14" s="96"/>
    </row>
    <row r="15" spans="2:11" ht="15.75" x14ac:dyDescent="0.25">
      <c r="B15" s="125"/>
      <c r="C15" s="126"/>
      <c r="D15" s="126"/>
      <c r="E15" s="101"/>
      <c r="F15" s="120"/>
      <c r="G15" s="96"/>
      <c r="I15" s="100"/>
      <c r="J15" s="96"/>
      <c r="K15" s="96"/>
    </row>
    <row r="16" spans="2:11" ht="15.75" x14ac:dyDescent="0.25">
      <c r="B16" s="167" t="s">
        <v>49</v>
      </c>
      <c r="C16" s="168"/>
      <c r="D16" s="168"/>
      <c r="E16" s="101"/>
      <c r="F16" s="120"/>
      <c r="G16" s="96"/>
      <c r="I16" s="100"/>
      <c r="J16" s="96"/>
      <c r="K16" s="96"/>
    </row>
    <row r="17" spans="2:11" ht="15" x14ac:dyDescent="0.25">
      <c r="B17" s="122"/>
      <c r="C17" s="102" t="s">
        <v>50</v>
      </c>
      <c r="D17" s="102" t="s">
        <v>51</v>
      </c>
      <c r="E17" s="101"/>
      <c r="F17" s="120"/>
      <c r="G17" s="96"/>
      <c r="I17" s="100"/>
      <c r="J17" s="96"/>
      <c r="K17" s="96"/>
    </row>
    <row r="18" spans="2:11" ht="14.25" x14ac:dyDescent="0.2">
      <c r="B18" s="129"/>
      <c r="C18" s="99"/>
      <c r="D18" s="128"/>
      <c r="E18" s="98"/>
      <c r="F18" s="121"/>
      <c r="G18" s="124"/>
      <c r="I18" s="100"/>
      <c r="J18" s="124"/>
      <c r="K18" s="124"/>
    </row>
    <row r="19" spans="2:11" ht="14.25" x14ac:dyDescent="0.2">
      <c r="B19" s="129"/>
      <c r="C19" s="99"/>
      <c r="D19" s="128"/>
      <c r="E19" s="98"/>
      <c r="F19" s="121"/>
      <c r="G19" s="124"/>
      <c r="I19" s="100"/>
      <c r="J19" s="124"/>
      <c r="K19" s="124"/>
    </row>
    <row r="20" spans="2:11" ht="15" x14ac:dyDescent="0.25">
      <c r="B20" s="130" t="s">
        <v>60</v>
      </c>
      <c r="C20" s="99"/>
      <c r="D20" s="102"/>
      <c r="E20" s="101"/>
      <c r="F20" s="120"/>
      <c r="G20" s="124"/>
      <c r="I20" s="100"/>
      <c r="J20" s="124"/>
      <c r="K20" s="124"/>
    </row>
    <row r="21" spans="2:11" ht="14.25" x14ac:dyDescent="0.2">
      <c r="B21" s="133" t="s">
        <v>197</v>
      </c>
      <c r="C21" s="99">
        <v>1</v>
      </c>
      <c r="D21" s="131">
        <f>'22-ROZVADĚČ R6A nová náplň'!G36</f>
        <v>0</v>
      </c>
      <c r="E21" s="98">
        <f t="shared" ref="E21" si="0">C21*D21</f>
        <v>0</v>
      </c>
      <c r="F21" s="121">
        <f t="shared" ref="F21" si="1">E21*1.21</f>
        <v>0</v>
      </c>
      <c r="G21" s="124"/>
      <c r="I21" s="100"/>
      <c r="J21" s="124"/>
      <c r="K21" s="124"/>
    </row>
    <row r="22" spans="2:11" ht="14.25" x14ac:dyDescent="0.2">
      <c r="B22" s="133" t="s">
        <v>198</v>
      </c>
      <c r="C22" s="99">
        <v>1</v>
      </c>
      <c r="D22" s="111">
        <f>'23-ROZVADĚČ R6B nová náplň'!G36</f>
        <v>0</v>
      </c>
      <c r="E22" s="98">
        <f t="shared" ref="E22:E26" si="2">C22*D22</f>
        <v>0</v>
      </c>
      <c r="F22" s="121">
        <f t="shared" ref="F22:F26" si="3">E22*1.21</f>
        <v>0</v>
      </c>
      <c r="G22" s="124"/>
      <c r="I22" s="100"/>
      <c r="J22" s="124"/>
      <c r="K22" s="124"/>
    </row>
    <row r="23" spans="2:11" ht="14.25" x14ac:dyDescent="0.2">
      <c r="B23" s="133" t="s">
        <v>199</v>
      </c>
      <c r="C23" s="99">
        <v>1</v>
      </c>
      <c r="D23" s="111">
        <f>'ROZVODNICE JÍDELNY R34,R90,R13'!G26</f>
        <v>0</v>
      </c>
      <c r="E23" s="98">
        <f t="shared" si="2"/>
        <v>0</v>
      </c>
      <c r="F23" s="121">
        <f t="shared" si="3"/>
        <v>0</v>
      </c>
      <c r="G23" s="96"/>
      <c r="I23" s="100"/>
      <c r="J23" s="96"/>
      <c r="K23" s="96"/>
    </row>
    <row r="24" spans="2:11" ht="14.25" x14ac:dyDescent="0.2">
      <c r="B24" s="123" t="s">
        <v>200</v>
      </c>
      <c r="C24" s="99">
        <v>1</v>
      </c>
      <c r="D24" s="111">
        <f>'ROZVODNICE OŠETŘOVNY R50,R99,R'!G26</f>
        <v>0</v>
      </c>
      <c r="E24" s="98">
        <f t="shared" si="2"/>
        <v>0</v>
      </c>
      <c r="F24" s="121">
        <f t="shared" si="3"/>
        <v>0</v>
      </c>
      <c r="G24" s="96"/>
      <c r="I24" s="100"/>
      <c r="J24" s="96"/>
      <c r="K24" s="96"/>
    </row>
    <row r="25" spans="2:11" ht="14.25" x14ac:dyDescent="0.2">
      <c r="B25" s="123" t="s">
        <v>201</v>
      </c>
      <c r="C25" s="99">
        <v>1</v>
      </c>
      <c r="D25" s="111">
        <f>'ROZVODNICE KUCHYNĚ R53,R97, (2'!G26</f>
        <v>0</v>
      </c>
      <c r="E25" s="98">
        <f t="shared" si="2"/>
        <v>0</v>
      </c>
      <c r="F25" s="121">
        <f t="shared" si="3"/>
        <v>0</v>
      </c>
      <c r="G25" s="124"/>
      <c r="I25" s="100"/>
      <c r="J25" s="124"/>
      <c r="K25" s="124"/>
    </row>
    <row r="26" spans="2:11" ht="28.5" x14ac:dyDescent="0.2">
      <c r="B26" s="123" t="s">
        <v>64</v>
      </c>
      <c r="C26" s="99">
        <v>7</v>
      </c>
      <c r="D26" s="111">
        <f>'DOPLNĚNÍ POKOJOVÉ ROZVODNICE'!G22</f>
        <v>0</v>
      </c>
      <c r="E26" s="98">
        <f t="shared" si="2"/>
        <v>0</v>
      </c>
      <c r="F26" s="121">
        <f t="shared" si="3"/>
        <v>0</v>
      </c>
      <c r="G26" s="124"/>
      <c r="I26" s="100"/>
      <c r="J26" s="124"/>
      <c r="K26" s="124"/>
    </row>
    <row r="27" spans="2:11" ht="14.25" x14ac:dyDescent="0.2">
      <c r="B27" s="123"/>
      <c r="C27" s="99"/>
      <c r="D27" s="111"/>
      <c r="E27" s="98"/>
      <c r="F27" s="121"/>
      <c r="G27" s="124"/>
      <c r="I27" s="100"/>
      <c r="J27" s="124"/>
      <c r="K27" s="124"/>
    </row>
    <row r="28" spans="2:11" ht="14.25" x14ac:dyDescent="0.2">
      <c r="B28" s="123"/>
      <c r="C28" s="99"/>
      <c r="D28" s="111"/>
      <c r="E28" s="98"/>
      <c r="F28" s="121"/>
      <c r="G28" s="124"/>
      <c r="I28" s="100"/>
      <c r="J28" s="124"/>
      <c r="K28" s="124"/>
    </row>
    <row r="29" spans="2:11" ht="14.25" x14ac:dyDescent="0.2">
      <c r="B29" s="123"/>
      <c r="C29" s="99"/>
      <c r="D29" s="111"/>
      <c r="E29" s="98"/>
      <c r="F29" s="121"/>
      <c r="G29" s="124"/>
      <c r="I29" s="100"/>
      <c r="J29" s="124"/>
      <c r="K29" s="124"/>
    </row>
    <row r="30" spans="2:11" ht="14.25" x14ac:dyDescent="0.2">
      <c r="B30" s="123"/>
      <c r="C30" s="99"/>
      <c r="D30" s="111"/>
      <c r="E30" s="98"/>
      <c r="F30" s="121"/>
      <c r="G30" s="124"/>
      <c r="I30" s="100"/>
      <c r="J30" s="124"/>
      <c r="K30" s="124"/>
    </row>
    <row r="31" spans="2:11" ht="14.25" x14ac:dyDescent="0.2">
      <c r="B31" s="123"/>
      <c r="C31" s="99"/>
      <c r="D31" s="111"/>
      <c r="E31" s="98"/>
      <c r="F31" s="121"/>
      <c r="G31" s="96"/>
      <c r="I31" s="96"/>
      <c r="J31" s="96"/>
      <c r="K31" s="96"/>
    </row>
    <row r="32" spans="2:11" ht="14.25" x14ac:dyDescent="0.2">
      <c r="B32" s="123"/>
      <c r="C32" s="99"/>
      <c r="D32" s="111"/>
      <c r="E32" s="98"/>
      <c r="F32" s="121"/>
      <c r="G32" s="96"/>
      <c r="I32" s="96"/>
      <c r="J32" s="96"/>
      <c r="K32" s="96"/>
    </row>
    <row r="33" spans="2:15" ht="14.25" x14ac:dyDescent="0.2">
      <c r="B33" s="123"/>
      <c r="C33" s="99"/>
      <c r="D33" s="111"/>
      <c r="E33" s="98"/>
      <c r="F33" s="121"/>
      <c r="G33" s="96"/>
      <c r="I33" s="96"/>
      <c r="J33" s="96"/>
      <c r="K33" s="96"/>
    </row>
    <row r="34" spans="2:15" ht="14.25" x14ac:dyDescent="0.2">
      <c r="B34" s="123"/>
      <c r="C34" s="99"/>
      <c r="D34" s="111"/>
      <c r="E34" s="98"/>
      <c r="F34" s="121"/>
      <c r="G34" s="124"/>
      <c r="I34" s="124"/>
      <c r="J34" s="124"/>
      <c r="K34" s="124"/>
    </row>
    <row r="35" spans="2:15" ht="14.25" customHeight="1" x14ac:dyDescent="0.25">
      <c r="B35" s="135" t="s">
        <v>53</v>
      </c>
      <c r="C35" s="137"/>
      <c r="D35" s="131"/>
      <c r="E35" s="138">
        <f>SUM(E21:E34)</f>
        <v>0</v>
      </c>
      <c r="F35" s="139">
        <f>SUM(F21:F34)</f>
        <v>0</v>
      </c>
      <c r="G35" s="96"/>
      <c r="J35" s="97"/>
      <c r="K35" s="96"/>
      <c r="L35" s="124"/>
      <c r="M35" s="124"/>
      <c r="N35" s="124"/>
      <c r="O35" s="124"/>
    </row>
    <row r="36" spans="2:15" ht="15.75" x14ac:dyDescent="0.25">
      <c r="B36" s="134"/>
      <c r="C36" s="136"/>
      <c r="D36" s="136"/>
      <c r="E36" s="101"/>
      <c r="F36" s="121"/>
      <c r="G36" s="96"/>
      <c r="J36" s="97"/>
      <c r="K36" s="96"/>
      <c r="L36" s="124"/>
      <c r="M36" s="100"/>
      <c r="N36" s="124"/>
      <c r="O36" s="124"/>
    </row>
    <row r="37" spans="2:15" x14ac:dyDescent="0.2">
      <c r="B37" s="96"/>
      <c r="C37" s="106"/>
      <c r="D37" s="106"/>
      <c r="E37" s="96"/>
      <c r="F37" s="96"/>
      <c r="L37" s="124"/>
      <c r="M37" s="124"/>
      <c r="N37" s="124"/>
      <c r="O37" s="124"/>
    </row>
    <row r="38" spans="2:15" x14ac:dyDescent="0.2">
      <c r="B38" s="96"/>
      <c r="C38" s="106"/>
      <c r="D38" s="106"/>
      <c r="E38" s="96"/>
      <c r="F38" s="96"/>
    </row>
    <row r="39" spans="2:15" x14ac:dyDescent="0.2">
      <c r="B39" s="96"/>
      <c r="C39" s="106"/>
      <c r="D39" s="106"/>
      <c r="E39" s="96"/>
      <c r="F39" s="96"/>
    </row>
    <row r="40" spans="2:15" x14ac:dyDescent="0.2">
      <c r="B40" s="96"/>
      <c r="C40" s="106"/>
      <c r="D40" s="106"/>
      <c r="E40" s="96"/>
      <c r="F40" s="96"/>
    </row>
    <row r="41" spans="2:15" x14ac:dyDescent="0.2">
      <c r="B41" s="96"/>
      <c r="C41" s="106"/>
      <c r="D41" s="106"/>
      <c r="E41" s="96"/>
      <c r="F41" s="96"/>
    </row>
    <row r="42" spans="2:15" x14ac:dyDescent="0.2">
      <c r="B42" s="96"/>
      <c r="C42" s="106"/>
      <c r="D42" s="106"/>
      <c r="E42" s="96"/>
      <c r="F42" s="96"/>
    </row>
    <row r="43" spans="2:15" x14ac:dyDescent="0.2">
      <c r="B43" s="96"/>
      <c r="C43" s="106"/>
      <c r="D43" s="106"/>
      <c r="E43" s="96"/>
      <c r="F43" s="96"/>
    </row>
    <row r="44" spans="2:15" x14ac:dyDescent="0.2">
      <c r="B44" s="96"/>
      <c r="C44" s="106"/>
      <c r="D44" s="106"/>
      <c r="E44" s="96"/>
      <c r="F44" s="96"/>
    </row>
    <row r="45" spans="2:15" x14ac:dyDescent="0.2">
      <c r="B45" s="96"/>
      <c r="C45" s="106"/>
      <c r="D45" s="106"/>
      <c r="E45" s="96"/>
      <c r="F45" s="96"/>
    </row>
    <row r="46" spans="2:15" x14ac:dyDescent="0.2">
      <c r="B46" s="96"/>
      <c r="C46" s="106"/>
      <c r="D46" s="106"/>
      <c r="E46" s="96"/>
      <c r="F46" s="96"/>
    </row>
    <row r="47" spans="2:15" x14ac:dyDescent="0.2">
      <c r="B47" s="96"/>
      <c r="C47" s="106"/>
      <c r="D47" s="106"/>
      <c r="E47" s="96"/>
      <c r="F47" s="96"/>
    </row>
    <row r="48" spans="2:15" x14ac:dyDescent="0.2">
      <c r="B48" s="96"/>
      <c r="C48" s="106"/>
      <c r="D48" s="106"/>
      <c r="E48" s="96"/>
      <c r="F48" s="96"/>
    </row>
    <row r="49" spans="2:6" x14ac:dyDescent="0.2">
      <c r="B49" s="96"/>
      <c r="C49" s="106"/>
      <c r="D49" s="106"/>
      <c r="E49" s="96"/>
      <c r="F49" s="96"/>
    </row>
    <row r="50" spans="2:6" x14ac:dyDescent="0.2">
      <c r="B50" s="96"/>
      <c r="C50" s="106"/>
      <c r="D50" s="106"/>
      <c r="E50" s="96"/>
      <c r="F50" s="96"/>
    </row>
    <row r="51" spans="2:6" x14ac:dyDescent="0.2">
      <c r="B51" s="96"/>
      <c r="C51" s="106"/>
      <c r="D51" s="106"/>
      <c r="E51" s="96"/>
      <c r="F51" s="96"/>
    </row>
    <row r="52" spans="2:6" x14ac:dyDescent="0.2">
      <c r="B52" s="96"/>
      <c r="C52" s="106"/>
      <c r="D52" s="106"/>
      <c r="E52" s="96"/>
      <c r="F52" s="96"/>
    </row>
    <row r="53" spans="2:6" x14ac:dyDescent="0.2">
      <c r="B53" s="96"/>
      <c r="C53" s="106"/>
      <c r="D53" s="106"/>
      <c r="E53" s="96"/>
      <c r="F53" s="96"/>
    </row>
    <row r="54" spans="2:6" x14ac:dyDescent="0.2">
      <c r="B54" s="96"/>
      <c r="C54" s="106"/>
      <c r="D54" s="106"/>
      <c r="E54" s="96"/>
      <c r="F54" s="96"/>
    </row>
    <row r="55" spans="2:6" x14ac:dyDescent="0.2">
      <c r="B55" s="96"/>
      <c r="C55" s="106"/>
      <c r="D55" s="106"/>
      <c r="E55" s="96"/>
      <c r="F55" s="96"/>
    </row>
    <row r="56" spans="2:6" x14ac:dyDescent="0.2">
      <c r="B56" s="96"/>
      <c r="C56" s="106"/>
      <c r="D56" s="106"/>
      <c r="E56" s="96"/>
      <c r="F56" s="96"/>
    </row>
    <row r="57" spans="2:6" x14ac:dyDescent="0.2">
      <c r="B57" s="96"/>
      <c r="C57" s="106"/>
      <c r="D57" s="106"/>
      <c r="E57" s="96"/>
      <c r="F57" s="96"/>
    </row>
    <row r="58" spans="2:6" x14ac:dyDescent="0.2">
      <c r="B58" s="96"/>
      <c r="C58" s="106"/>
      <c r="D58" s="106"/>
      <c r="E58" s="96"/>
      <c r="F58" s="96"/>
    </row>
    <row r="59" spans="2:6" x14ac:dyDescent="0.2">
      <c r="B59" s="96"/>
      <c r="C59" s="106"/>
      <c r="D59" s="106"/>
      <c r="E59" s="96"/>
      <c r="F59" s="96"/>
    </row>
    <row r="60" spans="2:6" x14ac:dyDescent="0.2">
      <c r="B60" s="96"/>
      <c r="C60" s="106"/>
      <c r="D60" s="106"/>
      <c r="E60" s="96"/>
      <c r="F60" s="96"/>
    </row>
    <row r="61" spans="2:6" x14ac:dyDescent="0.2">
      <c r="B61" s="96"/>
      <c r="C61" s="106"/>
      <c r="D61" s="106"/>
      <c r="E61" s="96"/>
      <c r="F61" s="96"/>
    </row>
    <row r="62" spans="2:6" x14ac:dyDescent="0.2">
      <c r="B62" s="96"/>
      <c r="C62" s="106"/>
      <c r="D62" s="106"/>
      <c r="E62" s="96"/>
      <c r="F62" s="96"/>
    </row>
    <row r="63" spans="2:6" x14ac:dyDescent="0.2">
      <c r="B63" s="96"/>
      <c r="C63" s="106"/>
      <c r="D63" s="106"/>
      <c r="E63" s="96"/>
      <c r="F63" s="96"/>
    </row>
    <row r="64" spans="2:6" x14ac:dyDescent="0.2">
      <c r="B64" s="96"/>
      <c r="C64" s="106"/>
      <c r="D64" s="106"/>
      <c r="E64" s="96"/>
      <c r="F64" s="96"/>
    </row>
    <row r="65" spans="2:6" x14ac:dyDescent="0.2">
      <c r="B65" s="96"/>
      <c r="C65" s="106"/>
      <c r="D65" s="106"/>
      <c r="E65" s="96"/>
      <c r="F65" s="96"/>
    </row>
    <row r="66" spans="2:6" x14ac:dyDescent="0.2">
      <c r="C66" s="106"/>
      <c r="D66" s="106"/>
      <c r="E66" s="96"/>
      <c r="F66" s="96"/>
    </row>
  </sheetData>
  <mergeCells count="9">
    <mergeCell ref="B16:D16"/>
    <mergeCell ref="B6:D6"/>
    <mergeCell ref="B13:D13"/>
    <mergeCell ref="B4:F4"/>
    <mergeCell ref="B1:F1"/>
    <mergeCell ref="B2:F2"/>
    <mergeCell ref="B3:F3"/>
    <mergeCell ref="B5:D5"/>
    <mergeCell ref="B14:D14"/>
  </mergeCells>
  <pageMargins left="0.70866141732283472" right="0.70866141732283472" top="0.74803149606299213" bottom="0.74803149606299213" header="0.31496062992125984" footer="0.31496062992125984"/>
  <pageSetup paperSize="9" scale="94" orientation="portrait" horizontalDpi="4294967295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showGridLines="0" topLeftCell="A55" zoomScaleNormal="100" workbookViewId="0">
      <selection activeCell="N83" sqref="N83"/>
    </sheetView>
  </sheetViews>
  <sheetFormatPr defaultRowHeight="14.25" x14ac:dyDescent="0.2"/>
  <cols>
    <col min="1" max="1" width="4.85546875" style="140" customWidth="1"/>
    <col min="2" max="2" width="10.7109375" style="140" customWidth="1"/>
    <col min="3" max="3" width="38.85546875" style="140" customWidth="1"/>
    <col min="4" max="4" width="4.5703125" style="140" customWidth="1"/>
    <col min="5" max="5" width="7.85546875" style="140" customWidth="1"/>
    <col min="6" max="6" width="11.42578125" style="140" customWidth="1"/>
    <col min="7" max="7" width="16.85546875" style="140" customWidth="1"/>
    <col min="8" max="9" width="1.7109375" style="140" customWidth="1"/>
    <col min="10" max="10" width="5.7109375" style="140" customWidth="1"/>
    <col min="11" max="11" width="9" style="140" bestFit="1" customWidth="1"/>
    <col min="12" max="16384" width="9.140625" style="140"/>
  </cols>
  <sheetData>
    <row r="1" spans="1:11" ht="24.95" customHeight="1" x14ac:dyDescent="0.2">
      <c r="A1" s="193">
        <v>36731</v>
      </c>
      <c r="B1" s="193"/>
      <c r="C1" s="193" t="s">
        <v>202</v>
      </c>
      <c r="D1" s="193"/>
      <c r="E1" s="193"/>
      <c r="F1" s="193"/>
      <c r="G1" s="193"/>
      <c r="H1" s="141"/>
      <c r="I1" s="141"/>
      <c r="J1" s="141"/>
      <c r="K1" s="141"/>
    </row>
    <row r="2" spans="1:11" ht="24.95" customHeight="1" x14ac:dyDescent="0.2">
      <c r="A2" s="194" t="s">
        <v>151</v>
      </c>
      <c r="B2" s="194"/>
      <c r="C2" s="195" t="s">
        <v>203</v>
      </c>
      <c r="D2" s="195"/>
      <c r="E2" s="195"/>
      <c r="F2" s="195"/>
      <c r="G2" s="195"/>
      <c r="H2" s="141"/>
      <c r="I2" s="141"/>
      <c r="J2" s="141"/>
      <c r="K2" s="141"/>
    </row>
    <row r="3" spans="1:11" ht="15" x14ac:dyDescent="0.2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</row>
    <row r="4" spans="1:11" ht="15" x14ac:dyDescent="0.2">
      <c r="A4" s="190"/>
      <c r="B4" s="191"/>
      <c r="C4" s="191" t="s">
        <v>124</v>
      </c>
      <c r="D4" s="191"/>
      <c r="E4" s="191"/>
      <c r="F4" s="191"/>
      <c r="G4" s="192"/>
      <c r="H4" s="141"/>
      <c r="I4" s="141"/>
      <c r="J4" s="141"/>
      <c r="K4" s="141"/>
    </row>
    <row r="5" spans="1:11" ht="15" x14ac:dyDescent="0.2">
      <c r="A5" s="153" t="s">
        <v>123</v>
      </c>
      <c r="B5" s="153" t="s">
        <v>122</v>
      </c>
      <c r="C5" s="153" t="s">
        <v>121</v>
      </c>
      <c r="D5" s="153" t="s">
        <v>120</v>
      </c>
      <c r="E5" s="153" t="s">
        <v>119</v>
      </c>
      <c r="F5" s="153" t="s">
        <v>118</v>
      </c>
      <c r="G5" s="153" t="s">
        <v>117</v>
      </c>
      <c r="H5" s="141"/>
      <c r="I5" s="141"/>
      <c r="J5" s="141"/>
      <c r="K5" s="141"/>
    </row>
    <row r="6" spans="1:11" ht="15" x14ac:dyDescent="0.2">
      <c r="A6" s="184"/>
      <c r="B6" s="184"/>
      <c r="C6" s="185" t="s">
        <v>146</v>
      </c>
      <c r="D6" s="185"/>
      <c r="E6" s="185"/>
      <c r="F6" s="185"/>
      <c r="G6" s="185"/>
      <c r="H6" s="141"/>
      <c r="I6" s="141"/>
      <c r="J6" s="141"/>
      <c r="K6" s="141"/>
    </row>
    <row r="7" spans="1:11" ht="15" x14ac:dyDescent="0.2">
      <c r="A7" s="150">
        <v>1</v>
      </c>
      <c r="B7" s="151"/>
      <c r="C7" s="151" t="s">
        <v>150</v>
      </c>
      <c r="D7" s="150" t="s">
        <v>148</v>
      </c>
      <c r="E7" s="149">
        <v>127</v>
      </c>
      <c r="F7" s="148">
        <v>0</v>
      </c>
      <c r="G7" s="147">
        <f>F7*E7</f>
        <v>0</v>
      </c>
      <c r="H7" s="141"/>
      <c r="I7" s="141"/>
    </row>
    <row r="8" spans="1:11" ht="15" x14ac:dyDescent="0.2">
      <c r="A8" s="150">
        <v>2</v>
      </c>
      <c r="B8" s="151"/>
      <c r="C8" s="151" t="s">
        <v>150</v>
      </c>
      <c r="D8" s="150" t="s">
        <v>148</v>
      </c>
      <c r="E8" s="149">
        <v>26</v>
      </c>
      <c r="F8" s="148">
        <v>0</v>
      </c>
      <c r="G8" s="147">
        <f>F8*E8</f>
        <v>0</v>
      </c>
      <c r="H8" s="141"/>
      <c r="I8" s="141"/>
    </row>
    <row r="9" spans="1:11" ht="15" x14ac:dyDescent="0.2">
      <c r="A9" s="150">
        <v>3</v>
      </c>
      <c r="B9" s="151"/>
      <c r="C9" s="151" t="s">
        <v>149</v>
      </c>
      <c r="D9" s="150" t="s">
        <v>148</v>
      </c>
      <c r="E9" s="149">
        <v>12</v>
      </c>
      <c r="F9" s="148">
        <v>0</v>
      </c>
      <c r="G9" s="147">
        <f>F9*E9</f>
        <v>0</v>
      </c>
      <c r="H9" s="141"/>
      <c r="I9" s="141"/>
    </row>
    <row r="10" spans="1:11" ht="15" x14ac:dyDescent="0.2">
      <c r="A10" s="152"/>
      <c r="B10" s="152"/>
      <c r="C10" s="152" t="s">
        <v>147</v>
      </c>
      <c r="D10" s="152"/>
      <c r="E10" s="152"/>
      <c r="F10" s="152"/>
      <c r="G10" s="152"/>
      <c r="H10" s="141"/>
      <c r="I10" s="141"/>
    </row>
    <row r="11" spans="1:11" ht="15" x14ac:dyDescent="0.2">
      <c r="A11" s="146"/>
      <c r="B11" s="146" t="s">
        <v>67</v>
      </c>
      <c r="C11" s="186" t="s">
        <v>146</v>
      </c>
      <c r="D11" s="187"/>
      <c r="E11" s="187"/>
      <c r="F11" s="187"/>
      <c r="G11" s="145">
        <f>SUM(G7:G9)</f>
        <v>0</v>
      </c>
      <c r="H11" s="141"/>
      <c r="I11" s="141"/>
      <c r="J11" s="141"/>
      <c r="K11" s="141"/>
    </row>
    <row r="12" spans="1:11" ht="15" x14ac:dyDescent="0.2">
      <c r="A12" s="184"/>
      <c r="B12" s="184"/>
      <c r="C12" s="185" t="s">
        <v>140</v>
      </c>
      <c r="D12" s="185"/>
      <c r="E12" s="185"/>
      <c r="F12" s="185"/>
      <c r="G12" s="185"/>
      <c r="H12" s="141"/>
      <c r="I12" s="141"/>
      <c r="J12" s="141"/>
      <c r="K12" s="141"/>
    </row>
    <row r="13" spans="1:11" ht="15" x14ac:dyDescent="0.2">
      <c r="A13" s="150">
        <v>4</v>
      </c>
      <c r="B13" s="151"/>
      <c r="C13" s="151" t="s">
        <v>145</v>
      </c>
      <c r="D13" s="150" t="s">
        <v>69</v>
      </c>
      <c r="E13" s="149">
        <v>30</v>
      </c>
      <c r="F13" s="148">
        <v>0</v>
      </c>
      <c r="G13" s="147">
        <f>F13*E13</f>
        <v>0</v>
      </c>
      <c r="H13" s="141"/>
      <c r="I13" s="141"/>
    </row>
    <row r="14" spans="1:11" ht="15" x14ac:dyDescent="0.2">
      <c r="A14" s="152"/>
      <c r="B14" s="152"/>
      <c r="C14" s="152" t="s">
        <v>144</v>
      </c>
      <c r="D14" s="152"/>
      <c r="E14" s="152"/>
      <c r="F14" s="152"/>
      <c r="G14" s="152"/>
      <c r="H14" s="141"/>
      <c r="I14" s="141"/>
    </row>
    <row r="15" spans="1:11" ht="15" x14ac:dyDescent="0.2">
      <c r="A15" s="150">
        <v>5</v>
      </c>
      <c r="B15" s="151"/>
      <c r="C15" s="151" t="s">
        <v>143</v>
      </c>
      <c r="D15" s="150" t="s">
        <v>69</v>
      </c>
      <c r="E15" s="149">
        <v>120</v>
      </c>
      <c r="F15" s="148">
        <v>0</v>
      </c>
      <c r="G15" s="147">
        <f>F15*E15</f>
        <v>0</v>
      </c>
      <c r="H15" s="141"/>
      <c r="I15" s="141"/>
    </row>
    <row r="16" spans="1:11" ht="15" x14ac:dyDescent="0.2">
      <c r="A16" s="150">
        <v>6</v>
      </c>
      <c r="B16" s="151"/>
      <c r="C16" s="151" t="s">
        <v>142</v>
      </c>
      <c r="D16" s="150" t="s">
        <v>69</v>
      </c>
      <c r="E16" s="149">
        <v>60</v>
      </c>
      <c r="F16" s="148">
        <v>0</v>
      </c>
      <c r="G16" s="147">
        <f>F16*E16</f>
        <v>0</v>
      </c>
      <c r="H16" s="141"/>
      <c r="I16" s="141"/>
    </row>
    <row r="17" spans="1:11" ht="21" x14ac:dyDescent="0.2">
      <c r="A17" s="150">
        <v>7</v>
      </c>
      <c r="B17" s="151"/>
      <c r="C17" s="151" t="s">
        <v>141</v>
      </c>
      <c r="D17" s="150" t="s">
        <v>88</v>
      </c>
      <c r="E17" s="149">
        <v>2</v>
      </c>
      <c r="F17" s="148">
        <v>0</v>
      </c>
      <c r="G17" s="147">
        <f>F17*E17</f>
        <v>0</v>
      </c>
      <c r="H17" s="141"/>
      <c r="I17" s="141"/>
    </row>
    <row r="18" spans="1:11" ht="15" x14ac:dyDescent="0.2">
      <c r="A18" s="146"/>
      <c r="B18" s="146" t="s">
        <v>67</v>
      </c>
      <c r="C18" s="186" t="s">
        <v>140</v>
      </c>
      <c r="D18" s="187"/>
      <c r="E18" s="187"/>
      <c r="F18" s="187"/>
      <c r="G18" s="145">
        <f>SUM(G13:G17)</f>
        <v>0</v>
      </c>
      <c r="H18" s="141"/>
      <c r="I18" s="141"/>
      <c r="J18" s="141"/>
      <c r="K18" s="141"/>
    </row>
    <row r="19" spans="1:11" ht="15" x14ac:dyDescent="0.2">
      <c r="A19" s="184"/>
      <c r="B19" s="184"/>
      <c r="C19" s="185" t="s">
        <v>133</v>
      </c>
      <c r="D19" s="185"/>
      <c r="E19" s="185"/>
      <c r="F19" s="185"/>
      <c r="G19" s="185"/>
      <c r="H19" s="141"/>
      <c r="I19" s="141"/>
      <c r="J19" s="141"/>
      <c r="K19" s="141"/>
    </row>
    <row r="20" spans="1:11" ht="15" x14ac:dyDescent="0.2">
      <c r="A20" s="150">
        <v>8</v>
      </c>
      <c r="B20" s="151"/>
      <c r="C20" s="151" t="s">
        <v>139</v>
      </c>
      <c r="D20" s="150" t="s">
        <v>88</v>
      </c>
      <c r="E20" s="149">
        <v>700</v>
      </c>
      <c r="F20" s="148">
        <v>0</v>
      </c>
      <c r="G20" s="147">
        <f>F20*E20</f>
        <v>0</v>
      </c>
      <c r="H20" s="141"/>
      <c r="I20" s="141"/>
    </row>
    <row r="21" spans="1:11" ht="15" x14ac:dyDescent="0.2">
      <c r="A21" s="150">
        <v>9</v>
      </c>
      <c r="B21" s="151"/>
      <c r="C21" s="151" t="s">
        <v>138</v>
      </c>
      <c r="D21" s="150" t="s">
        <v>88</v>
      </c>
      <c r="E21" s="149">
        <v>700</v>
      </c>
      <c r="F21" s="148">
        <v>0</v>
      </c>
      <c r="G21" s="147">
        <f>F21*E21</f>
        <v>0</v>
      </c>
      <c r="H21" s="141"/>
      <c r="I21" s="141"/>
    </row>
    <row r="22" spans="1:11" ht="15" x14ac:dyDescent="0.2">
      <c r="A22" s="150">
        <v>10</v>
      </c>
      <c r="B22" s="151"/>
      <c r="C22" s="151" t="s">
        <v>137</v>
      </c>
      <c r="D22" s="150" t="s">
        <v>88</v>
      </c>
      <c r="E22" s="149">
        <v>180</v>
      </c>
      <c r="F22" s="148">
        <v>0</v>
      </c>
      <c r="G22" s="147">
        <f>F22*E22</f>
        <v>0</v>
      </c>
      <c r="H22" s="141"/>
      <c r="I22" s="141"/>
    </row>
    <row r="23" spans="1:11" ht="15" x14ac:dyDescent="0.2">
      <c r="A23" s="150">
        <v>11</v>
      </c>
      <c r="B23" s="151"/>
      <c r="C23" s="151" t="s">
        <v>136</v>
      </c>
      <c r="D23" s="150" t="s">
        <v>88</v>
      </c>
      <c r="E23" s="149">
        <v>15</v>
      </c>
      <c r="F23" s="148">
        <v>0</v>
      </c>
      <c r="G23" s="147">
        <f>F23*E23</f>
        <v>0</v>
      </c>
      <c r="H23" s="141"/>
      <c r="I23" s="141"/>
    </row>
    <row r="24" spans="1:11" ht="15" x14ac:dyDescent="0.2">
      <c r="A24" s="150">
        <v>12</v>
      </c>
      <c r="B24" s="151"/>
      <c r="C24" s="151" t="s">
        <v>135</v>
      </c>
      <c r="D24" s="150" t="s">
        <v>88</v>
      </c>
      <c r="E24" s="149">
        <v>10</v>
      </c>
      <c r="F24" s="148">
        <v>0</v>
      </c>
      <c r="G24" s="147">
        <f>F24*E24</f>
        <v>0</v>
      </c>
      <c r="H24" s="141"/>
      <c r="I24" s="141"/>
    </row>
    <row r="25" spans="1:11" ht="21" x14ac:dyDescent="0.2">
      <c r="A25" s="152"/>
      <c r="B25" s="152"/>
      <c r="C25" s="152" t="s">
        <v>134</v>
      </c>
      <c r="D25" s="152"/>
      <c r="E25" s="152"/>
      <c r="F25" s="152"/>
      <c r="G25" s="152"/>
      <c r="H25" s="141"/>
      <c r="I25" s="141"/>
    </row>
    <row r="26" spans="1:11" ht="15" x14ac:dyDescent="0.2">
      <c r="A26" s="146"/>
      <c r="B26" s="146" t="s">
        <v>67</v>
      </c>
      <c r="C26" s="186" t="s">
        <v>133</v>
      </c>
      <c r="D26" s="187"/>
      <c r="E26" s="187"/>
      <c r="F26" s="187"/>
      <c r="G26" s="145">
        <f>SUM(G20:G24)</f>
        <v>0</v>
      </c>
      <c r="H26" s="141"/>
      <c r="I26" s="141"/>
      <c r="J26" s="141"/>
      <c r="K26" s="141"/>
    </row>
    <row r="27" spans="1:11" ht="15" x14ac:dyDescent="0.2">
      <c r="A27" s="184"/>
      <c r="B27" s="184"/>
      <c r="C27" s="185" t="s">
        <v>129</v>
      </c>
      <c r="D27" s="185"/>
      <c r="E27" s="185"/>
      <c r="F27" s="185"/>
      <c r="G27" s="185"/>
      <c r="H27" s="141"/>
      <c r="I27" s="141"/>
      <c r="J27" s="141"/>
      <c r="K27" s="141"/>
    </row>
    <row r="28" spans="1:11" ht="15" x14ac:dyDescent="0.2">
      <c r="A28" s="150">
        <v>13</v>
      </c>
      <c r="B28" s="151"/>
      <c r="C28" s="151" t="s">
        <v>132</v>
      </c>
      <c r="D28" s="150" t="s">
        <v>69</v>
      </c>
      <c r="E28" s="149">
        <v>17</v>
      </c>
      <c r="F28" s="148">
        <v>0</v>
      </c>
      <c r="G28" s="147">
        <f>F28*E28</f>
        <v>0</v>
      </c>
      <c r="H28" s="141"/>
      <c r="I28" s="141"/>
    </row>
    <row r="29" spans="1:11" ht="15" x14ac:dyDescent="0.2">
      <c r="A29" s="150">
        <v>14</v>
      </c>
      <c r="B29" s="151"/>
      <c r="C29" s="151" t="s">
        <v>131</v>
      </c>
      <c r="D29" s="150" t="s">
        <v>69</v>
      </c>
      <c r="E29" s="149">
        <v>9</v>
      </c>
      <c r="F29" s="148">
        <v>0</v>
      </c>
      <c r="G29" s="147">
        <f>F29*E29</f>
        <v>0</v>
      </c>
      <c r="H29" s="141"/>
      <c r="I29" s="141"/>
    </row>
    <row r="30" spans="1:11" ht="15" x14ac:dyDescent="0.2">
      <c r="A30" s="150">
        <v>15</v>
      </c>
      <c r="B30" s="151"/>
      <c r="C30" s="151" t="s">
        <v>130</v>
      </c>
      <c r="D30" s="150" t="s">
        <v>69</v>
      </c>
      <c r="E30" s="149">
        <v>12</v>
      </c>
      <c r="F30" s="148">
        <v>0</v>
      </c>
      <c r="G30" s="147">
        <f>F30*E30</f>
        <v>0</v>
      </c>
      <c r="H30" s="141"/>
      <c r="I30" s="141"/>
    </row>
    <row r="31" spans="1:11" ht="15" x14ac:dyDescent="0.2">
      <c r="A31" s="152"/>
      <c r="B31" s="152"/>
      <c r="C31" s="152"/>
      <c r="D31" s="152"/>
      <c r="E31" s="152"/>
      <c r="F31" s="152"/>
      <c r="G31" s="152"/>
      <c r="H31" s="141"/>
      <c r="I31" s="141"/>
    </row>
    <row r="32" spans="1:11" ht="15" x14ac:dyDescent="0.2">
      <c r="A32" s="146"/>
      <c r="B32" s="146" t="s">
        <v>67</v>
      </c>
      <c r="C32" s="186" t="s">
        <v>129</v>
      </c>
      <c r="D32" s="187"/>
      <c r="E32" s="187"/>
      <c r="F32" s="187"/>
      <c r="G32" s="145">
        <f>SUM(G28:G30)</f>
        <v>0</v>
      </c>
      <c r="H32" s="141"/>
      <c r="I32" s="141"/>
      <c r="J32" s="141"/>
      <c r="K32" s="141"/>
    </row>
    <row r="33" spans="1:11" ht="15" x14ac:dyDescent="0.2">
      <c r="A33" s="184"/>
      <c r="B33" s="184"/>
      <c r="C33" s="185" t="s">
        <v>125</v>
      </c>
      <c r="D33" s="185"/>
      <c r="E33" s="185"/>
      <c r="F33" s="185"/>
      <c r="G33" s="185"/>
      <c r="H33" s="141"/>
      <c r="I33" s="141"/>
      <c r="J33" s="141"/>
      <c r="K33" s="141"/>
    </row>
    <row r="34" spans="1:11" ht="21" x14ac:dyDescent="0.2">
      <c r="A34" s="150">
        <v>16</v>
      </c>
      <c r="B34" s="151"/>
      <c r="C34" s="151" t="s">
        <v>128</v>
      </c>
      <c r="D34" s="150" t="s">
        <v>69</v>
      </c>
      <c r="E34" s="149">
        <v>127</v>
      </c>
      <c r="F34" s="148">
        <v>0</v>
      </c>
      <c r="G34" s="147">
        <f>F34*E34</f>
        <v>0</v>
      </c>
      <c r="H34" s="141"/>
      <c r="I34" s="141"/>
    </row>
    <row r="35" spans="1:11" ht="15" x14ac:dyDescent="0.2">
      <c r="A35" s="150">
        <v>17</v>
      </c>
      <c r="B35" s="151"/>
      <c r="C35" s="151" t="s">
        <v>127</v>
      </c>
      <c r="D35" s="150" t="s">
        <v>69</v>
      </c>
      <c r="E35" s="149">
        <v>10</v>
      </c>
      <c r="F35" s="148">
        <v>0</v>
      </c>
      <c r="G35" s="147">
        <f>F35*E35</f>
        <v>0</v>
      </c>
      <c r="H35" s="141"/>
      <c r="I35" s="141"/>
    </row>
    <row r="36" spans="1:11" ht="15" x14ac:dyDescent="0.2">
      <c r="A36" s="152"/>
      <c r="B36" s="152"/>
      <c r="C36" s="152" t="s">
        <v>126</v>
      </c>
      <c r="D36" s="152"/>
      <c r="E36" s="152"/>
      <c r="F36" s="152"/>
      <c r="G36" s="152"/>
      <c r="H36" s="141"/>
      <c r="I36" s="141"/>
    </row>
    <row r="37" spans="1:11" ht="15" x14ac:dyDescent="0.2">
      <c r="A37" s="146"/>
      <c r="B37" s="146" t="s">
        <v>67</v>
      </c>
      <c r="C37" s="186" t="s">
        <v>125</v>
      </c>
      <c r="D37" s="187"/>
      <c r="E37" s="187"/>
      <c r="F37" s="187"/>
      <c r="G37" s="145">
        <f>SUM(G34:G35)</f>
        <v>0</v>
      </c>
      <c r="H37" s="141"/>
      <c r="I37" s="141"/>
      <c r="J37" s="141"/>
      <c r="K37" s="141"/>
    </row>
    <row r="38" spans="1:11" ht="15" x14ac:dyDescent="0.2">
      <c r="A38" s="144"/>
      <c r="B38" s="144" t="s">
        <v>67</v>
      </c>
      <c r="C38" s="188" t="s">
        <v>124</v>
      </c>
      <c r="D38" s="187"/>
      <c r="E38" s="187"/>
      <c r="F38" s="187"/>
      <c r="G38" s="143">
        <f>+G11+G18+G26+G32+G37</f>
        <v>0</v>
      </c>
      <c r="H38" s="141"/>
      <c r="I38" s="141"/>
      <c r="J38" s="141"/>
      <c r="K38" s="141"/>
    </row>
    <row r="39" spans="1:11" ht="15" x14ac:dyDescent="0.2">
      <c r="A39" s="141"/>
      <c r="B39" s="141"/>
      <c r="C39" s="141"/>
      <c r="D39" s="141"/>
      <c r="E39" s="141"/>
      <c r="F39" s="141"/>
      <c r="G39" s="141"/>
      <c r="H39" s="141"/>
      <c r="I39" s="141"/>
      <c r="J39" s="141"/>
      <c r="K39" s="141"/>
    </row>
    <row r="40" spans="1:11" ht="15" x14ac:dyDescent="0.2">
      <c r="A40" s="190"/>
      <c r="B40" s="191"/>
      <c r="C40" s="191" t="s">
        <v>66</v>
      </c>
      <c r="D40" s="191"/>
      <c r="E40" s="191"/>
      <c r="F40" s="191"/>
      <c r="G40" s="192"/>
      <c r="H40" s="141"/>
      <c r="I40" s="141"/>
      <c r="J40" s="141"/>
      <c r="K40" s="141"/>
    </row>
    <row r="41" spans="1:11" ht="15" x14ac:dyDescent="0.2">
      <c r="A41" s="153" t="s">
        <v>123</v>
      </c>
      <c r="B41" s="153" t="s">
        <v>122</v>
      </c>
      <c r="C41" s="153" t="s">
        <v>121</v>
      </c>
      <c r="D41" s="153" t="s">
        <v>120</v>
      </c>
      <c r="E41" s="153" t="s">
        <v>119</v>
      </c>
      <c r="F41" s="153" t="s">
        <v>118</v>
      </c>
      <c r="G41" s="153" t="s">
        <v>117</v>
      </c>
      <c r="H41" s="141"/>
      <c r="I41" s="141"/>
      <c r="J41" s="141"/>
      <c r="K41" s="141"/>
    </row>
    <row r="42" spans="1:11" ht="15" x14ac:dyDescent="0.2">
      <c r="A42" s="184"/>
      <c r="B42" s="184"/>
      <c r="C42" s="185" t="s">
        <v>104</v>
      </c>
      <c r="D42" s="185"/>
      <c r="E42" s="185"/>
      <c r="F42" s="185"/>
      <c r="G42" s="185"/>
      <c r="H42" s="141"/>
      <c r="I42" s="141"/>
      <c r="J42" s="141"/>
      <c r="K42" s="141"/>
    </row>
    <row r="43" spans="1:11" ht="15" x14ac:dyDescent="0.2">
      <c r="A43" s="150">
        <v>18</v>
      </c>
      <c r="B43" s="151"/>
      <c r="C43" s="151" t="s">
        <v>116</v>
      </c>
      <c r="D43" s="150" t="s">
        <v>105</v>
      </c>
      <c r="E43" s="149">
        <v>24</v>
      </c>
      <c r="F43" s="148">
        <v>0</v>
      </c>
      <c r="G43" s="147">
        <f>F43*E43</f>
        <v>0</v>
      </c>
      <c r="H43" s="141"/>
      <c r="I43" s="141"/>
    </row>
    <row r="44" spans="1:11" ht="15" x14ac:dyDescent="0.2">
      <c r="A44" s="150">
        <v>19</v>
      </c>
      <c r="B44" s="151"/>
      <c r="C44" s="151" t="s">
        <v>115</v>
      </c>
      <c r="D44" s="150" t="s">
        <v>105</v>
      </c>
      <c r="E44" s="149">
        <v>50</v>
      </c>
      <c r="F44" s="148">
        <v>0</v>
      </c>
      <c r="G44" s="147">
        <f>F44*E44</f>
        <v>0</v>
      </c>
      <c r="H44" s="141"/>
      <c r="I44" s="141"/>
    </row>
    <row r="45" spans="1:11" ht="15" x14ac:dyDescent="0.2">
      <c r="A45" s="152"/>
      <c r="B45" s="152"/>
      <c r="C45" s="152" t="s">
        <v>114</v>
      </c>
      <c r="D45" s="152"/>
      <c r="E45" s="152"/>
      <c r="F45" s="152"/>
      <c r="G45" s="152"/>
      <c r="H45" s="141"/>
      <c r="I45" s="141"/>
    </row>
    <row r="46" spans="1:11" ht="15" x14ac:dyDescent="0.2">
      <c r="A46" s="150">
        <v>20</v>
      </c>
      <c r="B46" s="151"/>
      <c r="C46" s="151" t="s">
        <v>113</v>
      </c>
      <c r="D46" s="150" t="s">
        <v>105</v>
      </c>
      <c r="E46" s="149">
        <v>16</v>
      </c>
      <c r="F46" s="148">
        <v>0</v>
      </c>
      <c r="G46" s="147">
        <f t="shared" ref="G46:G53" si="0">F46*E46</f>
        <v>0</v>
      </c>
      <c r="H46" s="141"/>
      <c r="I46" s="141"/>
    </row>
    <row r="47" spans="1:11" ht="21" x14ac:dyDescent="0.2">
      <c r="A47" s="150">
        <v>21</v>
      </c>
      <c r="B47" s="151"/>
      <c r="C47" s="151" t="s">
        <v>112</v>
      </c>
      <c r="D47" s="150" t="s">
        <v>105</v>
      </c>
      <c r="E47" s="149">
        <v>60</v>
      </c>
      <c r="F47" s="148">
        <v>0</v>
      </c>
      <c r="G47" s="147">
        <f t="shared" si="0"/>
        <v>0</v>
      </c>
      <c r="H47" s="141"/>
      <c r="I47" s="141"/>
    </row>
    <row r="48" spans="1:11" ht="15" x14ac:dyDescent="0.2">
      <c r="A48" s="150">
        <v>22</v>
      </c>
      <c r="B48" s="151"/>
      <c r="C48" s="151" t="s">
        <v>111</v>
      </c>
      <c r="D48" s="150" t="s">
        <v>105</v>
      </c>
      <c r="E48" s="149">
        <v>4</v>
      </c>
      <c r="F48" s="148">
        <v>0</v>
      </c>
      <c r="G48" s="147">
        <f t="shared" si="0"/>
        <v>0</v>
      </c>
      <c r="H48" s="141"/>
      <c r="I48" s="141"/>
    </row>
    <row r="49" spans="1:11" ht="15" x14ac:dyDescent="0.2">
      <c r="A49" s="150">
        <v>23</v>
      </c>
      <c r="B49" s="151"/>
      <c r="C49" s="151" t="s">
        <v>110</v>
      </c>
      <c r="D49" s="150" t="s">
        <v>105</v>
      </c>
      <c r="E49" s="149">
        <v>6</v>
      </c>
      <c r="F49" s="148">
        <v>0</v>
      </c>
      <c r="G49" s="147">
        <f t="shared" si="0"/>
        <v>0</v>
      </c>
      <c r="H49" s="141"/>
      <c r="I49" s="141"/>
    </row>
    <row r="50" spans="1:11" ht="21" x14ac:dyDescent="0.2">
      <c r="A50" s="150">
        <v>24</v>
      </c>
      <c r="B50" s="151"/>
      <c r="C50" s="151" t="s">
        <v>109</v>
      </c>
      <c r="D50" s="150" t="s">
        <v>105</v>
      </c>
      <c r="E50" s="149">
        <v>8</v>
      </c>
      <c r="F50" s="148">
        <v>0</v>
      </c>
      <c r="G50" s="147">
        <f t="shared" si="0"/>
        <v>0</v>
      </c>
      <c r="H50" s="141"/>
      <c r="I50" s="141"/>
    </row>
    <row r="51" spans="1:11" ht="15" x14ac:dyDescent="0.2">
      <c r="A51" s="150">
        <v>25</v>
      </c>
      <c r="B51" s="151"/>
      <c r="C51" s="151" t="s">
        <v>108</v>
      </c>
      <c r="D51" s="150" t="s">
        <v>105</v>
      </c>
      <c r="E51" s="149">
        <v>5</v>
      </c>
      <c r="F51" s="148">
        <v>0</v>
      </c>
      <c r="G51" s="147">
        <f t="shared" si="0"/>
        <v>0</v>
      </c>
      <c r="H51" s="141"/>
      <c r="I51" s="141"/>
    </row>
    <row r="52" spans="1:11" ht="15" x14ac:dyDescent="0.2">
      <c r="A52" s="150">
        <v>26</v>
      </c>
      <c r="B52" s="151"/>
      <c r="C52" s="151" t="s">
        <v>107</v>
      </c>
      <c r="D52" s="150" t="s">
        <v>105</v>
      </c>
      <c r="E52" s="149">
        <v>16</v>
      </c>
      <c r="F52" s="148">
        <v>0</v>
      </c>
      <c r="G52" s="147">
        <f t="shared" si="0"/>
        <v>0</v>
      </c>
      <c r="H52" s="141"/>
      <c r="I52" s="141"/>
    </row>
    <row r="53" spans="1:11" ht="15" x14ac:dyDescent="0.2">
      <c r="A53" s="150">
        <v>27</v>
      </c>
      <c r="B53" s="151"/>
      <c r="C53" s="151" t="s">
        <v>106</v>
      </c>
      <c r="D53" s="150" t="s">
        <v>105</v>
      </c>
      <c r="E53" s="149">
        <v>6</v>
      </c>
      <c r="F53" s="148">
        <v>0</v>
      </c>
      <c r="G53" s="147">
        <f t="shared" si="0"/>
        <v>0</v>
      </c>
      <c r="H53" s="141"/>
      <c r="I53" s="141"/>
    </row>
    <row r="54" spans="1:11" ht="15" x14ac:dyDescent="0.2">
      <c r="A54" s="146"/>
      <c r="B54" s="146" t="s">
        <v>67</v>
      </c>
      <c r="C54" s="186" t="s">
        <v>104</v>
      </c>
      <c r="D54" s="187"/>
      <c r="E54" s="187"/>
      <c r="F54" s="187"/>
      <c r="G54" s="145">
        <f>SUM(G43:G53)</f>
        <v>0</v>
      </c>
      <c r="H54" s="141"/>
      <c r="I54" s="141"/>
      <c r="J54" s="141"/>
      <c r="K54" s="141"/>
    </row>
    <row r="55" spans="1:11" ht="15" x14ac:dyDescent="0.2">
      <c r="A55" s="184"/>
      <c r="B55" s="184"/>
      <c r="C55" s="185" t="s">
        <v>74</v>
      </c>
      <c r="D55" s="185"/>
      <c r="E55" s="185"/>
      <c r="F55" s="185"/>
      <c r="G55" s="185"/>
      <c r="H55" s="141"/>
      <c r="I55" s="141"/>
      <c r="J55" s="141"/>
      <c r="K55" s="141"/>
    </row>
    <row r="56" spans="1:11" ht="15" x14ac:dyDescent="0.2">
      <c r="A56" s="150">
        <v>28</v>
      </c>
      <c r="B56" s="151" t="s">
        <v>103</v>
      </c>
      <c r="C56" s="151" t="s">
        <v>102</v>
      </c>
      <c r="D56" s="150" t="s">
        <v>101</v>
      </c>
      <c r="E56" s="149">
        <v>300</v>
      </c>
      <c r="F56" s="148">
        <v>0</v>
      </c>
      <c r="G56" s="147">
        <f>F56*E56</f>
        <v>0</v>
      </c>
      <c r="H56" s="141"/>
      <c r="I56" s="141"/>
    </row>
    <row r="57" spans="1:11" ht="31.5" x14ac:dyDescent="0.2">
      <c r="A57" s="152"/>
      <c r="B57" s="152"/>
      <c r="C57" s="152" t="s">
        <v>100</v>
      </c>
      <c r="D57" s="152"/>
      <c r="E57" s="152"/>
      <c r="F57" s="152"/>
      <c r="G57" s="152"/>
      <c r="H57" s="141"/>
      <c r="I57" s="141"/>
    </row>
    <row r="58" spans="1:11" ht="15" x14ac:dyDescent="0.2">
      <c r="A58" s="150">
        <v>29</v>
      </c>
      <c r="B58" s="151"/>
      <c r="C58" s="151" t="s">
        <v>99</v>
      </c>
      <c r="D58" s="150" t="s">
        <v>69</v>
      </c>
      <c r="E58" s="149">
        <v>3</v>
      </c>
      <c r="F58" s="148">
        <v>0</v>
      </c>
      <c r="G58" s="147">
        <f t="shared" ref="G58:G65" si="1">F58*E58</f>
        <v>0</v>
      </c>
      <c r="H58" s="141"/>
      <c r="I58" s="141"/>
    </row>
    <row r="59" spans="1:11" ht="15" x14ac:dyDescent="0.2">
      <c r="A59" s="150">
        <v>30</v>
      </c>
      <c r="B59" s="151" t="s">
        <v>194</v>
      </c>
      <c r="C59" s="151" t="s">
        <v>195</v>
      </c>
      <c r="D59" s="150" t="s">
        <v>69</v>
      </c>
      <c r="E59" s="149">
        <v>56</v>
      </c>
      <c r="F59" s="148">
        <v>0</v>
      </c>
      <c r="G59" s="147">
        <f t="shared" si="1"/>
        <v>0</v>
      </c>
      <c r="H59" s="141"/>
      <c r="I59" s="141"/>
    </row>
    <row r="60" spans="1:11" ht="15" x14ac:dyDescent="0.2">
      <c r="A60" s="150">
        <v>31</v>
      </c>
      <c r="B60" s="151" t="s">
        <v>98</v>
      </c>
      <c r="C60" s="151" t="s">
        <v>97</v>
      </c>
      <c r="D60" s="150" t="s">
        <v>88</v>
      </c>
      <c r="E60" s="149">
        <v>424</v>
      </c>
      <c r="F60" s="148">
        <v>0</v>
      </c>
      <c r="G60" s="147">
        <f t="shared" si="1"/>
        <v>0</v>
      </c>
      <c r="H60" s="141"/>
      <c r="I60" s="141"/>
    </row>
    <row r="61" spans="1:11" ht="15" x14ac:dyDescent="0.2">
      <c r="A61" s="150">
        <v>32</v>
      </c>
      <c r="B61" s="151" t="s">
        <v>96</v>
      </c>
      <c r="C61" s="151" t="s">
        <v>95</v>
      </c>
      <c r="D61" s="150" t="s">
        <v>69</v>
      </c>
      <c r="E61" s="149">
        <v>165</v>
      </c>
      <c r="F61" s="148">
        <v>0</v>
      </c>
      <c r="G61" s="147">
        <f t="shared" si="1"/>
        <v>0</v>
      </c>
      <c r="H61" s="141"/>
      <c r="I61" s="141"/>
    </row>
    <row r="62" spans="1:11" ht="15" x14ac:dyDescent="0.2">
      <c r="A62" s="150">
        <v>33</v>
      </c>
      <c r="B62" s="151" t="s">
        <v>86</v>
      </c>
      <c r="C62" s="151" t="s">
        <v>204</v>
      </c>
      <c r="D62" s="150" t="s">
        <v>69</v>
      </c>
      <c r="E62" s="149">
        <v>2</v>
      </c>
      <c r="F62" s="148">
        <v>0</v>
      </c>
      <c r="G62" s="147">
        <f t="shared" si="1"/>
        <v>0</v>
      </c>
      <c r="H62" s="141"/>
      <c r="I62" s="141"/>
    </row>
    <row r="63" spans="1:11" ht="15" x14ac:dyDescent="0.2">
      <c r="A63" s="150">
        <v>34</v>
      </c>
      <c r="B63" s="151" t="s">
        <v>94</v>
      </c>
      <c r="C63" s="151" t="s">
        <v>93</v>
      </c>
      <c r="D63" s="150" t="s">
        <v>69</v>
      </c>
      <c r="E63" s="149">
        <v>41</v>
      </c>
      <c r="F63" s="148">
        <v>0</v>
      </c>
      <c r="G63" s="147">
        <f t="shared" si="1"/>
        <v>0</v>
      </c>
      <c r="H63" s="141"/>
      <c r="I63" s="141"/>
    </row>
    <row r="64" spans="1:11" ht="15" x14ac:dyDescent="0.2">
      <c r="A64" s="150">
        <v>35</v>
      </c>
      <c r="B64" s="151" t="s">
        <v>92</v>
      </c>
      <c r="C64" s="151" t="s">
        <v>91</v>
      </c>
      <c r="D64" s="150" t="s">
        <v>88</v>
      </c>
      <c r="E64" s="149">
        <v>1605</v>
      </c>
      <c r="F64" s="148">
        <v>0</v>
      </c>
      <c r="G64" s="147">
        <f t="shared" si="1"/>
        <v>0</v>
      </c>
      <c r="H64" s="141"/>
      <c r="I64" s="141"/>
    </row>
    <row r="65" spans="1:11" ht="15" x14ac:dyDescent="0.2">
      <c r="A65" s="150">
        <v>36</v>
      </c>
      <c r="B65" s="151"/>
      <c r="C65" s="151" t="s">
        <v>90</v>
      </c>
      <c r="D65" s="150" t="s">
        <v>88</v>
      </c>
      <c r="E65" s="149">
        <v>150</v>
      </c>
      <c r="F65" s="148">
        <v>0</v>
      </c>
      <c r="G65" s="147">
        <f t="shared" si="1"/>
        <v>0</v>
      </c>
      <c r="H65" s="141"/>
      <c r="I65" s="141"/>
    </row>
    <row r="66" spans="1:11" ht="21" x14ac:dyDescent="0.2">
      <c r="A66" s="152"/>
      <c r="B66" s="152"/>
      <c r="C66" s="152" t="s">
        <v>87</v>
      </c>
      <c r="D66" s="152"/>
      <c r="E66" s="152"/>
      <c r="F66" s="152"/>
      <c r="G66" s="152"/>
      <c r="H66" s="141"/>
      <c r="I66" s="141"/>
    </row>
    <row r="67" spans="1:11" ht="21" x14ac:dyDescent="0.2">
      <c r="A67" s="150">
        <v>37</v>
      </c>
      <c r="B67" s="151"/>
      <c r="C67" s="151" t="s">
        <v>89</v>
      </c>
      <c r="D67" s="150" t="s">
        <v>88</v>
      </c>
      <c r="E67" s="149">
        <v>20</v>
      </c>
      <c r="F67" s="148">
        <v>0</v>
      </c>
      <c r="G67" s="147">
        <f>F67*E67</f>
        <v>0</v>
      </c>
      <c r="H67" s="141"/>
      <c r="I67" s="141"/>
    </row>
    <row r="68" spans="1:11" ht="21" x14ac:dyDescent="0.2">
      <c r="A68" s="152"/>
      <c r="B68" s="152"/>
      <c r="C68" s="152" t="s">
        <v>87</v>
      </c>
      <c r="D68" s="152"/>
      <c r="E68" s="152"/>
      <c r="F68" s="152"/>
      <c r="G68" s="152"/>
      <c r="H68" s="141"/>
      <c r="I68" s="141"/>
    </row>
    <row r="69" spans="1:11" ht="21" x14ac:dyDescent="0.2">
      <c r="A69" s="150">
        <v>38</v>
      </c>
      <c r="B69" s="151" t="s">
        <v>86</v>
      </c>
      <c r="C69" s="151" t="s">
        <v>205</v>
      </c>
      <c r="D69" s="150" t="s">
        <v>69</v>
      </c>
      <c r="E69" s="149">
        <v>4</v>
      </c>
      <c r="F69" s="148">
        <v>0</v>
      </c>
      <c r="G69" s="147">
        <f>F69*E69</f>
        <v>0</v>
      </c>
      <c r="H69" s="141"/>
      <c r="I69" s="141"/>
    </row>
    <row r="70" spans="1:11" ht="15" x14ac:dyDescent="0.2">
      <c r="A70" s="150">
        <v>39</v>
      </c>
      <c r="B70" s="151" t="s">
        <v>85</v>
      </c>
      <c r="C70" s="151" t="s">
        <v>84</v>
      </c>
      <c r="D70" s="150" t="s">
        <v>69</v>
      </c>
      <c r="E70" s="149">
        <v>215</v>
      </c>
      <c r="F70" s="148">
        <v>0</v>
      </c>
      <c r="G70" s="147">
        <f>F70*E70</f>
        <v>0</v>
      </c>
      <c r="H70" s="141"/>
      <c r="I70" s="141"/>
    </row>
    <row r="71" spans="1:11" ht="15" x14ac:dyDescent="0.2">
      <c r="A71" s="152"/>
      <c r="B71" s="152"/>
      <c r="C71" s="152" t="s">
        <v>83</v>
      </c>
      <c r="D71" s="152"/>
      <c r="E71" s="152"/>
      <c r="F71" s="152"/>
      <c r="G71" s="152"/>
      <c r="H71" s="141"/>
      <c r="I71" s="141"/>
    </row>
    <row r="72" spans="1:11" ht="15" x14ac:dyDescent="0.2">
      <c r="A72" s="150">
        <v>40</v>
      </c>
      <c r="B72" s="151" t="s">
        <v>82</v>
      </c>
      <c r="C72" s="151" t="s">
        <v>81</v>
      </c>
      <c r="D72" s="150" t="s">
        <v>69</v>
      </c>
      <c r="E72" s="149">
        <v>30</v>
      </c>
      <c r="F72" s="148">
        <v>0</v>
      </c>
      <c r="G72" s="147">
        <f>F72*E72</f>
        <v>0</v>
      </c>
      <c r="H72" s="141"/>
      <c r="I72" s="141"/>
    </row>
    <row r="73" spans="1:11" ht="15" x14ac:dyDescent="0.2">
      <c r="A73" s="150">
        <v>41</v>
      </c>
      <c r="B73" s="151"/>
      <c r="C73" s="151" t="s">
        <v>80</v>
      </c>
      <c r="D73" s="150" t="s">
        <v>69</v>
      </c>
      <c r="E73" s="149">
        <v>12</v>
      </c>
      <c r="F73" s="148">
        <v>0</v>
      </c>
      <c r="G73" s="147">
        <f>F73*E73</f>
        <v>0</v>
      </c>
      <c r="H73" s="141"/>
      <c r="I73" s="141"/>
    </row>
    <row r="74" spans="1:11" ht="15" x14ac:dyDescent="0.2">
      <c r="A74" s="150">
        <v>42</v>
      </c>
      <c r="B74" s="151"/>
      <c r="C74" s="151" t="s">
        <v>79</v>
      </c>
      <c r="D74" s="150" t="s">
        <v>69</v>
      </c>
      <c r="E74" s="149">
        <v>26</v>
      </c>
      <c r="F74" s="148">
        <v>0</v>
      </c>
      <c r="G74" s="147">
        <f>F74*E74</f>
        <v>0</v>
      </c>
      <c r="H74" s="141"/>
      <c r="I74" s="141"/>
    </row>
    <row r="75" spans="1:11" ht="15" x14ac:dyDescent="0.2">
      <c r="A75" s="150">
        <v>43</v>
      </c>
      <c r="B75" s="151" t="s">
        <v>78</v>
      </c>
      <c r="C75" s="151" t="s">
        <v>77</v>
      </c>
      <c r="D75" s="150" t="s">
        <v>69</v>
      </c>
      <c r="E75" s="149">
        <v>127</v>
      </c>
      <c r="F75" s="148">
        <v>0</v>
      </c>
      <c r="G75" s="147">
        <f>F75*E75</f>
        <v>0</v>
      </c>
      <c r="H75" s="141"/>
      <c r="I75" s="141"/>
    </row>
    <row r="76" spans="1:11" ht="21" x14ac:dyDescent="0.2">
      <c r="A76" s="150">
        <v>44</v>
      </c>
      <c r="B76" s="151" t="s">
        <v>76</v>
      </c>
      <c r="C76" s="151" t="s">
        <v>75</v>
      </c>
      <c r="D76" s="150" t="s">
        <v>69</v>
      </c>
      <c r="E76" s="149">
        <v>10</v>
      </c>
      <c r="F76" s="148">
        <v>0</v>
      </c>
      <c r="G76" s="147">
        <f>F76*E76</f>
        <v>0</v>
      </c>
      <c r="H76" s="141"/>
      <c r="I76" s="141"/>
    </row>
    <row r="77" spans="1:11" ht="15" x14ac:dyDescent="0.2">
      <c r="A77" s="146"/>
      <c r="B77" s="146" t="s">
        <v>67</v>
      </c>
      <c r="C77" s="186" t="s">
        <v>74</v>
      </c>
      <c r="D77" s="187"/>
      <c r="E77" s="187"/>
      <c r="F77" s="187"/>
      <c r="G77" s="145">
        <f>SUM(G56:G76)</f>
        <v>0</v>
      </c>
      <c r="H77" s="141"/>
      <c r="I77" s="141"/>
      <c r="J77" s="141"/>
      <c r="K77" s="141"/>
    </row>
    <row r="78" spans="1:11" ht="15" x14ac:dyDescent="0.2">
      <c r="A78" s="184"/>
      <c r="B78" s="184"/>
      <c r="C78" s="185" t="s">
        <v>68</v>
      </c>
      <c r="D78" s="185"/>
      <c r="E78" s="185"/>
      <c r="F78" s="185"/>
      <c r="G78" s="185"/>
      <c r="H78" s="141"/>
      <c r="I78" s="141"/>
      <c r="J78" s="141"/>
      <c r="K78" s="141"/>
    </row>
    <row r="79" spans="1:11" ht="15" x14ac:dyDescent="0.2">
      <c r="A79" s="150">
        <v>45</v>
      </c>
      <c r="B79" s="151" t="s">
        <v>71</v>
      </c>
      <c r="C79" s="151" t="s">
        <v>73</v>
      </c>
      <c r="D79" s="150" t="s">
        <v>69</v>
      </c>
      <c r="E79" s="149">
        <v>26</v>
      </c>
      <c r="F79" s="148">
        <v>0</v>
      </c>
      <c r="G79" s="147">
        <f>F79*E79</f>
        <v>0</v>
      </c>
      <c r="H79" s="141"/>
      <c r="I79" s="141"/>
    </row>
    <row r="80" spans="1:11" ht="15" x14ac:dyDescent="0.2">
      <c r="A80" s="150">
        <v>46</v>
      </c>
      <c r="B80" s="151" t="s">
        <v>71</v>
      </c>
      <c r="C80" s="151" t="s">
        <v>72</v>
      </c>
      <c r="D80" s="150" t="s">
        <v>69</v>
      </c>
      <c r="E80" s="149">
        <v>12</v>
      </c>
      <c r="F80" s="148">
        <v>0</v>
      </c>
      <c r="G80" s="147">
        <f>F80*E80</f>
        <v>0</v>
      </c>
      <c r="H80" s="141"/>
      <c r="I80" s="141"/>
    </row>
    <row r="81" spans="1:11" ht="15" x14ac:dyDescent="0.2">
      <c r="A81" s="150">
        <v>47</v>
      </c>
      <c r="B81" s="151" t="s">
        <v>71</v>
      </c>
      <c r="C81" s="151" t="s">
        <v>70</v>
      </c>
      <c r="D81" s="150" t="s">
        <v>69</v>
      </c>
      <c r="E81" s="149">
        <v>127</v>
      </c>
      <c r="F81" s="148">
        <v>0</v>
      </c>
      <c r="G81" s="147">
        <f>F81*E81</f>
        <v>0</v>
      </c>
      <c r="H81" s="141"/>
      <c r="I81" s="141"/>
    </row>
    <row r="82" spans="1:11" ht="15" x14ac:dyDescent="0.2">
      <c r="A82" s="146"/>
      <c r="B82" s="146" t="s">
        <v>67</v>
      </c>
      <c r="C82" s="186" t="s">
        <v>68</v>
      </c>
      <c r="D82" s="187"/>
      <c r="E82" s="187"/>
      <c r="F82" s="187"/>
      <c r="G82" s="145">
        <f>SUM(G79:G81)</f>
        <v>0</v>
      </c>
      <c r="H82" s="141"/>
      <c r="I82" s="141"/>
      <c r="J82" s="141"/>
      <c r="K82" s="141"/>
    </row>
    <row r="83" spans="1:11" ht="15" x14ac:dyDescent="0.2">
      <c r="A83" s="144"/>
      <c r="B83" s="144" t="s">
        <v>67</v>
      </c>
      <c r="C83" s="188" t="s">
        <v>66</v>
      </c>
      <c r="D83" s="187"/>
      <c r="E83" s="187"/>
      <c r="F83" s="187"/>
      <c r="G83" s="143">
        <f>+G54+G77+G82</f>
        <v>0</v>
      </c>
      <c r="H83" s="141"/>
      <c r="I83" s="141"/>
      <c r="J83" s="141"/>
      <c r="K83" s="141"/>
    </row>
    <row r="84" spans="1:11" ht="15" x14ac:dyDescent="0.2">
      <c r="A84" s="141"/>
      <c r="B84" s="141"/>
      <c r="C84" s="141"/>
      <c r="D84" s="141"/>
      <c r="E84" s="141"/>
      <c r="F84" s="141"/>
      <c r="G84" s="141"/>
      <c r="H84" s="141"/>
      <c r="I84" s="141"/>
      <c r="J84" s="141"/>
      <c r="K84" s="141"/>
    </row>
    <row r="85" spans="1:11" ht="15" x14ac:dyDescent="0.2">
      <c r="A85" s="189" t="s">
        <v>65</v>
      </c>
      <c r="B85" s="189"/>
      <c r="C85" s="189"/>
      <c r="D85" s="189"/>
      <c r="E85" s="189"/>
      <c r="F85" s="189"/>
      <c r="G85" s="142">
        <f>+G38+G83</f>
        <v>0</v>
      </c>
      <c r="H85" s="141"/>
    </row>
  </sheetData>
  <mergeCells count="35">
    <mergeCell ref="A1:B1"/>
    <mergeCell ref="C1:G1"/>
    <mergeCell ref="A2:B2"/>
    <mergeCell ref="C2:G2"/>
    <mergeCell ref="A4:B4"/>
    <mergeCell ref="C4:G4"/>
    <mergeCell ref="C32:F32"/>
    <mergeCell ref="A6:B6"/>
    <mergeCell ref="C6:G6"/>
    <mergeCell ref="C11:F11"/>
    <mergeCell ref="A12:B12"/>
    <mergeCell ref="C12:G12"/>
    <mergeCell ref="C18:F18"/>
    <mergeCell ref="A19:B19"/>
    <mergeCell ref="C19:G19"/>
    <mergeCell ref="C26:F26"/>
    <mergeCell ref="A27:B27"/>
    <mergeCell ref="C27:G27"/>
    <mergeCell ref="C77:F77"/>
    <mergeCell ref="A33:B33"/>
    <mergeCell ref="C33:G33"/>
    <mergeCell ref="C37:F37"/>
    <mergeCell ref="C38:F38"/>
    <mergeCell ref="A40:B40"/>
    <mergeCell ref="C40:G40"/>
    <mergeCell ref="A42:B42"/>
    <mergeCell ref="C42:G42"/>
    <mergeCell ref="C54:F54"/>
    <mergeCell ref="A55:B55"/>
    <mergeCell ref="C55:G55"/>
    <mergeCell ref="A78:B78"/>
    <mergeCell ref="C78:G78"/>
    <mergeCell ref="C82:F82"/>
    <mergeCell ref="C83:F83"/>
    <mergeCell ref="A85:F85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showGridLines="0" zoomScaleNormal="100" workbookViewId="0">
      <selection activeCell="M31" sqref="M30:M31"/>
    </sheetView>
  </sheetViews>
  <sheetFormatPr defaultRowHeight="14.25" x14ac:dyDescent="0.2"/>
  <cols>
    <col min="1" max="1" width="4.85546875" style="140" customWidth="1"/>
    <col min="2" max="2" width="10.7109375" style="140" customWidth="1"/>
    <col min="3" max="3" width="38.85546875" style="140" customWidth="1"/>
    <col min="4" max="4" width="4.5703125" style="140" customWidth="1"/>
    <col min="5" max="5" width="7.85546875" style="140" customWidth="1"/>
    <col min="6" max="6" width="11.42578125" style="140" customWidth="1"/>
    <col min="7" max="7" width="16.85546875" style="140" customWidth="1"/>
    <col min="8" max="9" width="1.7109375" style="140" customWidth="1"/>
    <col min="10" max="10" width="5.7109375" style="140" customWidth="1"/>
    <col min="11" max="11" width="9" style="140" bestFit="1" customWidth="1"/>
    <col min="12" max="16384" width="9.140625" style="140"/>
  </cols>
  <sheetData>
    <row r="1" spans="1:11" ht="24.95" customHeight="1" x14ac:dyDescent="0.2">
      <c r="A1" s="193">
        <v>36651</v>
      </c>
      <c r="B1" s="193"/>
      <c r="C1" s="193" t="s">
        <v>206</v>
      </c>
      <c r="D1" s="193"/>
      <c r="E1" s="193"/>
      <c r="F1" s="193"/>
      <c r="G1" s="193"/>
      <c r="H1" s="141"/>
      <c r="I1" s="141"/>
      <c r="J1" s="141"/>
      <c r="K1" s="141"/>
    </row>
    <row r="2" spans="1:11" ht="24.95" customHeight="1" x14ac:dyDescent="0.2">
      <c r="A2" s="194" t="s">
        <v>151</v>
      </c>
      <c r="B2" s="194"/>
      <c r="C2" s="195" t="s">
        <v>207</v>
      </c>
      <c r="D2" s="195"/>
      <c r="E2" s="195"/>
      <c r="F2" s="195"/>
      <c r="G2" s="195"/>
      <c r="H2" s="141"/>
      <c r="I2" s="141"/>
      <c r="J2" s="141"/>
      <c r="K2" s="141"/>
    </row>
    <row r="3" spans="1:11" ht="15" x14ac:dyDescent="0.2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</row>
    <row r="4" spans="1:11" ht="15" x14ac:dyDescent="0.2">
      <c r="A4" s="190"/>
      <c r="B4" s="191"/>
      <c r="C4" s="191" t="s">
        <v>124</v>
      </c>
      <c r="D4" s="191"/>
      <c r="E4" s="191"/>
      <c r="F4" s="191"/>
      <c r="G4" s="192"/>
      <c r="H4" s="141"/>
      <c r="I4" s="141"/>
      <c r="J4" s="141"/>
      <c r="K4" s="141"/>
    </row>
    <row r="5" spans="1:11" ht="15" x14ac:dyDescent="0.2">
      <c r="A5" s="153" t="s">
        <v>123</v>
      </c>
      <c r="B5" s="153" t="s">
        <v>122</v>
      </c>
      <c r="C5" s="153" t="s">
        <v>121</v>
      </c>
      <c r="D5" s="153" t="s">
        <v>120</v>
      </c>
      <c r="E5" s="153" t="s">
        <v>119</v>
      </c>
      <c r="F5" s="153" t="s">
        <v>118</v>
      </c>
      <c r="G5" s="153" t="s">
        <v>117</v>
      </c>
      <c r="H5" s="141"/>
      <c r="I5" s="141"/>
      <c r="J5" s="141"/>
      <c r="K5" s="141"/>
    </row>
    <row r="6" spans="1:11" ht="15" x14ac:dyDescent="0.2">
      <c r="A6" s="184"/>
      <c r="B6" s="184"/>
      <c r="C6" s="185" t="s">
        <v>159</v>
      </c>
      <c r="D6" s="185"/>
      <c r="E6" s="185"/>
      <c r="F6" s="185"/>
      <c r="G6" s="185"/>
      <c r="H6" s="141"/>
      <c r="I6" s="141"/>
      <c r="J6" s="141"/>
      <c r="K6" s="141"/>
    </row>
    <row r="7" spans="1:11" ht="15" x14ac:dyDescent="0.2">
      <c r="A7" s="150">
        <v>1</v>
      </c>
      <c r="B7" s="151"/>
      <c r="C7" s="151" t="s">
        <v>170</v>
      </c>
      <c r="D7" s="150" t="s">
        <v>69</v>
      </c>
      <c r="E7" s="149">
        <v>3</v>
      </c>
      <c r="F7" s="148">
        <v>0</v>
      </c>
      <c r="G7" s="147">
        <f t="shared" ref="G7:G16" si="0">F7*E7</f>
        <v>0</v>
      </c>
      <c r="H7" s="141"/>
      <c r="I7" s="141"/>
    </row>
    <row r="8" spans="1:11" ht="15" x14ac:dyDescent="0.2">
      <c r="A8" s="150">
        <v>2</v>
      </c>
      <c r="B8" s="151"/>
      <c r="C8" s="151" t="s">
        <v>169</v>
      </c>
      <c r="D8" s="150" t="s">
        <v>69</v>
      </c>
      <c r="E8" s="149">
        <v>3</v>
      </c>
      <c r="F8" s="148">
        <v>0</v>
      </c>
      <c r="G8" s="147">
        <f t="shared" si="0"/>
        <v>0</v>
      </c>
      <c r="H8" s="141"/>
      <c r="I8" s="141"/>
    </row>
    <row r="9" spans="1:11" ht="15" x14ac:dyDescent="0.2">
      <c r="A9" s="150">
        <v>3</v>
      </c>
      <c r="B9" s="151"/>
      <c r="C9" s="151" t="s">
        <v>168</v>
      </c>
      <c r="D9" s="150" t="s">
        <v>69</v>
      </c>
      <c r="E9" s="149">
        <v>5</v>
      </c>
      <c r="F9" s="148">
        <v>0</v>
      </c>
      <c r="G9" s="147">
        <f t="shared" si="0"/>
        <v>0</v>
      </c>
      <c r="H9" s="141"/>
      <c r="I9" s="141"/>
    </row>
    <row r="10" spans="1:11" ht="15" x14ac:dyDescent="0.2">
      <c r="A10" s="150">
        <v>4</v>
      </c>
      <c r="B10" s="151"/>
      <c r="C10" s="151" t="s">
        <v>167</v>
      </c>
      <c r="D10" s="150" t="s">
        <v>69</v>
      </c>
      <c r="E10" s="149">
        <v>2</v>
      </c>
      <c r="F10" s="148">
        <v>0</v>
      </c>
      <c r="G10" s="147">
        <f t="shared" si="0"/>
        <v>0</v>
      </c>
      <c r="H10" s="141"/>
      <c r="I10" s="141"/>
    </row>
    <row r="11" spans="1:11" ht="15" x14ac:dyDescent="0.2">
      <c r="A11" s="150">
        <v>5</v>
      </c>
      <c r="B11" s="151"/>
      <c r="C11" s="151" t="s">
        <v>166</v>
      </c>
      <c r="D11" s="150" t="s">
        <v>69</v>
      </c>
      <c r="E11" s="149">
        <v>1</v>
      </c>
      <c r="F11" s="148">
        <v>0</v>
      </c>
      <c r="G11" s="147">
        <f t="shared" si="0"/>
        <v>0</v>
      </c>
      <c r="H11" s="141"/>
      <c r="I11" s="141"/>
    </row>
    <row r="12" spans="1:11" ht="15" x14ac:dyDescent="0.2">
      <c r="A12" s="150">
        <v>6</v>
      </c>
      <c r="B12" s="151"/>
      <c r="C12" s="151" t="s">
        <v>165</v>
      </c>
      <c r="D12" s="150" t="s">
        <v>69</v>
      </c>
      <c r="E12" s="149">
        <v>3</v>
      </c>
      <c r="F12" s="148">
        <v>0</v>
      </c>
      <c r="G12" s="147">
        <f t="shared" si="0"/>
        <v>0</v>
      </c>
      <c r="H12" s="141"/>
      <c r="I12" s="141"/>
    </row>
    <row r="13" spans="1:11" ht="15" x14ac:dyDescent="0.2">
      <c r="A13" s="150">
        <v>7</v>
      </c>
      <c r="B13" s="151"/>
      <c r="C13" s="151" t="s">
        <v>164</v>
      </c>
      <c r="D13" s="150" t="s">
        <v>69</v>
      </c>
      <c r="E13" s="149">
        <v>2</v>
      </c>
      <c r="F13" s="148">
        <v>0</v>
      </c>
      <c r="G13" s="147">
        <f t="shared" si="0"/>
        <v>0</v>
      </c>
      <c r="H13" s="141"/>
      <c r="I13" s="141"/>
    </row>
    <row r="14" spans="1:11" ht="21" x14ac:dyDescent="0.2">
      <c r="A14" s="150">
        <v>8</v>
      </c>
      <c r="B14" s="151" t="s">
        <v>163</v>
      </c>
      <c r="C14" s="151" t="s">
        <v>162</v>
      </c>
      <c r="D14" s="150" t="s">
        <v>69</v>
      </c>
      <c r="E14" s="149">
        <v>1</v>
      </c>
      <c r="F14" s="148">
        <v>0</v>
      </c>
      <c r="G14" s="147">
        <f t="shared" si="0"/>
        <v>0</v>
      </c>
      <c r="H14" s="141"/>
      <c r="I14" s="141"/>
    </row>
    <row r="15" spans="1:11" ht="21" x14ac:dyDescent="0.2">
      <c r="A15" s="150">
        <v>9</v>
      </c>
      <c r="B15" s="151"/>
      <c r="C15" s="151" t="s">
        <v>161</v>
      </c>
      <c r="D15" s="150" t="s">
        <v>69</v>
      </c>
      <c r="E15" s="149">
        <v>1</v>
      </c>
      <c r="F15" s="148">
        <v>0</v>
      </c>
      <c r="G15" s="147">
        <f t="shared" si="0"/>
        <v>0</v>
      </c>
      <c r="H15" s="141"/>
      <c r="I15" s="141"/>
    </row>
    <row r="16" spans="1:11" ht="15" x14ac:dyDescent="0.2">
      <c r="A16" s="150">
        <v>10</v>
      </c>
      <c r="B16" s="151"/>
      <c r="C16" s="151" t="s">
        <v>160</v>
      </c>
      <c r="D16" s="150" t="s">
        <v>69</v>
      </c>
      <c r="E16" s="149">
        <v>1</v>
      </c>
      <c r="F16" s="148">
        <v>0</v>
      </c>
      <c r="G16" s="147">
        <f t="shared" si="0"/>
        <v>0</v>
      </c>
      <c r="H16" s="141"/>
      <c r="I16" s="141"/>
    </row>
    <row r="17" spans="1:11" ht="15" x14ac:dyDescent="0.2">
      <c r="A17" s="146"/>
      <c r="B17" s="146" t="s">
        <v>67</v>
      </c>
      <c r="C17" s="186" t="s">
        <v>159</v>
      </c>
      <c r="D17" s="187"/>
      <c r="E17" s="187"/>
      <c r="F17" s="187"/>
      <c r="G17" s="145">
        <f>SUM(G7:G16)</f>
        <v>0</v>
      </c>
      <c r="H17" s="141"/>
      <c r="I17" s="141"/>
      <c r="J17" s="141"/>
      <c r="K17" s="141"/>
    </row>
    <row r="18" spans="1:11" ht="15" x14ac:dyDescent="0.2">
      <c r="A18" s="144"/>
      <c r="B18" s="144" t="s">
        <v>67</v>
      </c>
      <c r="C18" s="188" t="s">
        <v>124</v>
      </c>
      <c r="D18" s="187"/>
      <c r="E18" s="187"/>
      <c r="F18" s="187"/>
      <c r="G18" s="143">
        <f>+G17</f>
        <v>0</v>
      </c>
      <c r="H18" s="141"/>
      <c r="I18" s="141"/>
      <c r="J18" s="141"/>
      <c r="K18" s="141"/>
    </row>
    <row r="19" spans="1:11" ht="15" x14ac:dyDescent="0.2">
      <c r="A19" s="141"/>
      <c r="B19" s="141"/>
      <c r="C19" s="141"/>
      <c r="D19" s="141"/>
      <c r="E19" s="141"/>
      <c r="F19" s="141"/>
      <c r="G19" s="141"/>
      <c r="H19" s="141"/>
      <c r="I19" s="141"/>
      <c r="J19" s="141"/>
      <c r="K19" s="141"/>
    </row>
    <row r="20" spans="1:11" ht="15" x14ac:dyDescent="0.2">
      <c r="A20" s="190"/>
      <c r="B20" s="191"/>
      <c r="C20" s="191" t="s">
        <v>66</v>
      </c>
      <c r="D20" s="191"/>
      <c r="E20" s="191"/>
      <c r="F20" s="191"/>
      <c r="G20" s="192"/>
      <c r="H20" s="141"/>
      <c r="I20" s="141"/>
      <c r="J20" s="141"/>
      <c r="K20" s="141"/>
    </row>
    <row r="21" spans="1:11" ht="15" x14ac:dyDescent="0.2">
      <c r="A21" s="153" t="s">
        <v>123</v>
      </c>
      <c r="B21" s="153" t="s">
        <v>122</v>
      </c>
      <c r="C21" s="153" t="s">
        <v>121</v>
      </c>
      <c r="D21" s="153" t="s">
        <v>120</v>
      </c>
      <c r="E21" s="153" t="s">
        <v>119</v>
      </c>
      <c r="F21" s="153" t="s">
        <v>118</v>
      </c>
      <c r="G21" s="153" t="s">
        <v>117</v>
      </c>
      <c r="H21" s="141"/>
      <c r="I21" s="141"/>
      <c r="J21" s="141"/>
      <c r="K21" s="141"/>
    </row>
    <row r="22" spans="1:11" ht="15" x14ac:dyDescent="0.2">
      <c r="A22" s="184"/>
      <c r="B22" s="184"/>
      <c r="C22" s="185" t="s">
        <v>104</v>
      </c>
      <c r="D22" s="185"/>
      <c r="E22" s="185"/>
      <c r="F22" s="185"/>
      <c r="G22" s="185"/>
      <c r="H22" s="141"/>
      <c r="I22" s="141"/>
      <c r="J22" s="141"/>
      <c r="K22" s="141"/>
    </row>
    <row r="23" spans="1:11" ht="15" x14ac:dyDescent="0.2">
      <c r="A23" s="150">
        <v>11</v>
      </c>
      <c r="B23" s="151"/>
      <c r="C23" s="151" t="s">
        <v>158</v>
      </c>
      <c r="D23" s="150" t="s">
        <v>105</v>
      </c>
      <c r="E23" s="149">
        <v>8</v>
      </c>
      <c r="F23" s="148">
        <v>0</v>
      </c>
      <c r="G23" s="147">
        <f>F23*E23</f>
        <v>0</v>
      </c>
      <c r="H23" s="141"/>
      <c r="I23" s="141"/>
    </row>
    <row r="24" spans="1:11" ht="15" x14ac:dyDescent="0.2">
      <c r="A24" s="146"/>
      <c r="B24" s="146" t="s">
        <v>67</v>
      </c>
      <c r="C24" s="186" t="s">
        <v>104</v>
      </c>
      <c r="D24" s="187"/>
      <c r="E24" s="187"/>
      <c r="F24" s="187"/>
      <c r="G24" s="145">
        <f>SUM(G23:G23)</f>
        <v>0</v>
      </c>
      <c r="H24" s="141"/>
      <c r="I24" s="141"/>
      <c r="J24" s="141"/>
      <c r="K24" s="141"/>
    </row>
    <row r="25" spans="1:11" ht="15" x14ac:dyDescent="0.2">
      <c r="A25" s="184"/>
      <c r="B25" s="184"/>
      <c r="C25" s="185" t="s">
        <v>153</v>
      </c>
      <c r="D25" s="185"/>
      <c r="E25" s="185"/>
      <c r="F25" s="185"/>
      <c r="G25" s="185"/>
      <c r="H25" s="141"/>
      <c r="I25" s="141"/>
      <c r="J25" s="141"/>
      <c r="K25" s="141"/>
    </row>
    <row r="26" spans="1:11" ht="15" x14ac:dyDescent="0.2">
      <c r="A26" s="150">
        <v>12</v>
      </c>
      <c r="B26" s="151"/>
      <c r="C26" s="151" t="s">
        <v>157</v>
      </c>
      <c r="D26" s="150" t="s">
        <v>69</v>
      </c>
      <c r="E26" s="149">
        <v>11</v>
      </c>
      <c r="F26" s="148">
        <v>0</v>
      </c>
      <c r="G26" s="147">
        <f>F26*E26</f>
        <v>0</v>
      </c>
      <c r="H26" s="141"/>
      <c r="I26" s="141"/>
    </row>
    <row r="27" spans="1:11" ht="15" x14ac:dyDescent="0.2">
      <c r="A27" s="150">
        <v>13</v>
      </c>
      <c r="B27" s="151"/>
      <c r="C27" s="151" t="s">
        <v>156</v>
      </c>
      <c r="D27" s="150" t="s">
        <v>69</v>
      </c>
      <c r="E27" s="149">
        <v>2</v>
      </c>
      <c r="F27" s="148">
        <v>0</v>
      </c>
      <c r="G27" s="147">
        <f>F27*E27</f>
        <v>0</v>
      </c>
      <c r="H27" s="141"/>
      <c r="I27" s="141"/>
    </row>
    <row r="28" spans="1:11" ht="15" x14ac:dyDescent="0.2">
      <c r="A28" s="150">
        <v>14</v>
      </c>
      <c r="B28" s="151"/>
      <c r="C28" s="151" t="s">
        <v>155</v>
      </c>
      <c r="D28" s="150" t="s">
        <v>69</v>
      </c>
      <c r="E28" s="149">
        <v>1</v>
      </c>
      <c r="F28" s="148">
        <v>0</v>
      </c>
      <c r="G28" s="147">
        <f>F28*E28</f>
        <v>0</v>
      </c>
      <c r="H28" s="141"/>
      <c r="I28" s="141"/>
    </row>
    <row r="29" spans="1:11" ht="15" x14ac:dyDescent="0.2">
      <c r="A29" s="150">
        <v>15</v>
      </c>
      <c r="B29" s="151"/>
      <c r="C29" s="151" t="s">
        <v>154</v>
      </c>
      <c r="D29" s="150" t="s">
        <v>69</v>
      </c>
      <c r="E29" s="149">
        <v>1</v>
      </c>
      <c r="F29" s="148">
        <v>0</v>
      </c>
      <c r="G29" s="147">
        <f>F29*E29</f>
        <v>0</v>
      </c>
      <c r="H29" s="141"/>
      <c r="I29" s="141"/>
    </row>
    <row r="30" spans="1:11" ht="15" x14ac:dyDescent="0.2">
      <c r="A30" s="146"/>
      <c r="B30" s="146" t="s">
        <v>67</v>
      </c>
      <c r="C30" s="186" t="s">
        <v>153</v>
      </c>
      <c r="D30" s="187"/>
      <c r="E30" s="187"/>
      <c r="F30" s="187"/>
      <c r="G30" s="145">
        <f>SUM(G26:G29)</f>
        <v>0</v>
      </c>
      <c r="H30" s="141"/>
      <c r="I30" s="141"/>
      <c r="J30" s="141"/>
      <c r="K30" s="141"/>
    </row>
    <row r="31" spans="1:11" ht="15" x14ac:dyDescent="0.2">
      <c r="A31" s="184"/>
      <c r="B31" s="184"/>
      <c r="C31" s="185" t="s">
        <v>74</v>
      </c>
      <c r="D31" s="185"/>
      <c r="E31" s="185"/>
      <c r="F31" s="185"/>
      <c r="G31" s="185"/>
      <c r="H31" s="141"/>
      <c r="I31" s="141"/>
      <c r="J31" s="141"/>
      <c r="K31" s="141"/>
    </row>
    <row r="32" spans="1:11" ht="15" x14ac:dyDescent="0.2">
      <c r="A32" s="150">
        <v>16</v>
      </c>
      <c r="B32" s="151" t="s">
        <v>103</v>
      </c>
      <c r="C32" s="151" t="s">
        <v>152</v>
      </c>
      <c r="D32" s="150" t="s">
        <v>105</v>
      </c>
      <c r="E32" s="149">
        <v>4</v>
      </c>
      <c r="F32" s="148">
        <v>0</v>
      </c>
      <c r="G32" s="147">
        <f>F32*E32</f>
        <v>0</v>
      </c>
      <c r="H32" s="141"/>
      <c r="I32" s="141"/>
    </row>
    <row r="33" spans="1:11" ht="15" x14ac:dyDescent="0.2">
      <c r="A33" s="146"/>
      <c r="B33" s="146" t="s">
        <v>67</v>
      </c>
      <c r="C33" s="186" t="s">
        <v>74</v>
      </c>
      <c r="D33" s="187"/>
      <c r="E33" s="187"/>
      <c r="F33" s="187"/>
      <c r="G33" s="145">
        <f>SUM(G32:G32)</f>
        <v>0</v>
      </c>
      <c r="H33" s="141"/>
      <c r="I33" s="141"/>
      <c r="J33" s="141"/>
      <c r="K33" s="141"/>
    </row>
    <row r="34" spans="1:11" ht="15" x14ac:dyDescent="0.2">
      <c r="A34" s="144"/>
      <c r="B34" s="144" t="s">
        <v>67</v>
      </c>
      <c r="C34" s="188" t="s">
        <v>66</v>
      </c>
      <c r="D34" s="187"/>
      <c r="E34" s="187"/>
      <c r="F34" s="187"/>
      <c r="G34" s="143">
        <f>+G24+G30+G33</f>
        <v>0</v>
      </c>
      <c r="H34" s="141"/>
      <c r="I34" s="141"/>
      <c r="J34" s="141"/>
      <c r="K34" s="141"/>
    </row>
    <row r="35" spans="1:11" ht="15" x14ac:dyDescent="0.2">
      <c r="A35" s="141"/>
      <c r="B35" s="141"/>
      <c r="C35" s="141"/>
      <c r="D35" s="141"/>
      <c r="E35" s="141"/>
      <c r="F35" s="141"/>
      <c r="G35" s="141"/>
      <c r="H35" s="141"/>
      <c r="I35" s="141"/>
      <c r="J35" s="141"/>
      <c r="K35" s="141"/>
    </row>
    <row r="36" spans="1:11" ht="15" x14ac:dyDescent="0.2">
      <c r="A36" s="189" t="s">
        <v>65</v>
      </c>
      <c r="B36" s="189"/>
      <c r="C36" s="189"/>
      <c r="D36" s="189"/>
      <c r="E36" s="189"/>
      <c r="F36" s="189"/>
      <c r="G36" s="142">
        <f>+G18+G34</f>
        <v>0</v>
      </c>
      <c r="H36" s="141"/>
    </row>
  </sheetData>
  <mergeCells count="23">
    <mergeCell ref="A22:B22"/>
    <mergeCell ref="C22:G22"/>
    <mergeCell ref="C24:F24"/>
    <mergeCell ref="A1:B1"/>
    <mergeCell ref="C1:G1"/>
    <mergeCell ref="A2:B2"/>
    <mergeCell ref="C2:G2"/>
    <mergeCell ref="A4:B4"/>
    <mergeCell ref="C4:G4"/>
    <mergeCell ref="A6:B6"/>
    <mergeCell ref="C6:G6"/>
    <mergeCell ref="C17:F17"/>
    <mergeCell ref="C18:F18"/>
    <mergeCell ref="A20:B20"/>
    <mergeCell ref="C20:G20"/>
    <mergeCell ref="A36:F36"/>
    <mergeCell ref="A25:B25"/>
    <mergeCell ref="C25:G25"/>
    <mergeCell ref="A31:B31"/>
    <mergeCell ref="C31:G31"/>
    <mergeCell ref="C33:F33"/>
    <mergeCell ref="C34:F34"/>
    <mergeCell ref="C30:F30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showGridLines="0" zoomScaleNormal="100" workbookViewId="0">
      <selection activeCell="N33" sqref="N33:O33"/>
    </sheetView>
  </sheetViews>
  <sheetFormatPr defaultRowHeight="14.25" x14ac:dyDescent="0.2"/>
  <cols>
    <col min="1" max="1" width="4.85546875" style="140" customWidth="1"/>
    <col min="2" max="2" width="10.7109375" style="140" customWidth="1"/>
    <col min="3" max="3" width="38.85546875" style="140" customWidth="1"/>
    <col min="4" max="4" width="4.5703125" style="140" customWidth="1"/>
    <col min="5" max="5" width="7.85546875" style="140" customWidth="1"/>
    <col min="6" max="6" width="11.42578125" style="140" customWidth="1"/>
    <col min="7" max="7" width="16.85546875" style="140" customWidth="1"/>
    <col min="8" max="9" width="1.7109375" style="140" customWidth="1"/>
    <col min="10" max="10" width="5.7109375" style="140" customWidth="1"/>
    <col min="11" max="11" width="9" style="140" bestFit="1" customWidth="1"/>
    <col min="12" max="16384" width="9.140625" style="140"/>
  </cols>
  <sheetData>
    <row r="1" spans="1:11" ht="24.95" customHeight="1" x14ac:dyDescent="0.2">
      <c r="A1" s="193">
        <v>36661</v>
      </c>
      <c r="B1" s="193"/>
      <c r="C1" s="193" t="s">
        <v>208</v>
      </c>
      <c r="D1" s="193"/>
      <c r="E1" s="193"/>
      <c r="F1" s="193"/>
      <c r="G1" s="193"/>
      <c r="H1" s="141"/>
      <c r="I1" s="141"/>
      <c r="J1" s="141"/>
      <c r="K1" s="141"/>
    </row>
    <row r="2" spans="1:11" ht="24.95" customHeight="1" x14ac:dyDescent="0.2">
      <c r="A2" s="194" t="s">
        <v>151</v>
      </c>
      <c r="B2" s="194"/>
      <c r="C2" s="195" t="s">
        <v>193</v>
      </c>
      <c r="D2" s="195"/>
      <c r="E2" s="195"/>
      <c r="F2" s="195"/>
      <c r="G2" s="195"/>
      <c r="H2" s="141"/>
      <c r="I2" s="141"/>
      <c r="J2" s="141"/>
      <c r="K2" s="141"/>
    </row>
    <row r="3" spans="1:11" ht="15" x14ac:dyDescent="0.2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</row>
    <row r="4" spans="1:11" ht="15" x14ac:dyDescent="0.2">
      <c r="A4" s="190"/>
      <c r="B4" s="191"/>
      <c r="C4" s="191" t="s">
        <v>124</v>
      </c>
      <c r="D4" s="191"/>
      <c r="E4" s="191"/>
      <c r="F4" s="191"/>
      <c r="G4" s="192"/>
      <c r="H4" s="141"/>
      <c r="I4" s="141"/>
      <c r="J4" s="141"/>
      <c r="K4" s="141"/>
    </row>
    <row r="5" spans="1:11" ht="15" x14ac:dyDescent="0.2">
      <c r="A5" s="153" t="s">
        <v>123</v>
      </c>
      <c r="B5" s="153" t="s">
        <v>122</v>
      </c>
      <c r="C5" s="153" t="s">
        <v>121</v>
      </c>
      <c r="D5" s="153" t="s">
        <v>120</v>
      </c>
      <c r="E5" s="153" t="s">
        <v>119</v>
      </c>
      <c r="F5" s="153" t="s">
        <v>118</v>
      </c>
      <c r="G5" s="153" t="s">
        <v>117</v>
      </c>
      <c r="H5" s="141"/>
      <c r="I5" s="141"/>
      <c r="J5" s="141"/>
      <c r="K5" s="141"/>
    </row>
    <row r="6" spans="1:11" ht="15" x14ac:dyDescent="0.2">
      <c r="A6" s="184"/>
      <c r="B6" s="184"/>
      <c r="C6" s="185" t="s">
        <v>159</v>
      </c>
      <c r="D6" s="185"/>
      <c r="E6" s="185"/>
      <c r="F6" s="185"/>
      <c r="G6" s="185"/>
      <c r="H6" s="141"/>
      <c r="I6" s="141"/>
      <c r="J6" s="141"/>
      <c r="K6" s="141"/>
    </row>
    <row r="7" spans="1:11" ht="15" x14ac:dyDescent="0.2">
      <c r="A7" s="150">
        <v>1</v>
      </c>
      <c r="B7" s="151"/>
      <c r="C7" s="151" t="s">
        <v>170</v>
      </c>
      <c r="D7" s="150" t="s">
        <v>69</v>
      </c>
      <c r="E7" s="149">
        <v>3</v>
      </c>
      <c r="F7" s="148">
        <v>0</v>
      </c>
      <c r="G7" s="147">
        <f t="shared" ref="G7:G16" si="0">F7*E7</f>
        <v>0</v>
      </c>
      <c r="H7" s="141"/>
      <c r="I7" s="141"/>
    </row>
    <row r="8" spans="1:11" ht="15" x14ac:dyDescent="0.2">
      <c r="A8" s="150">
        <v>2</v>
      </c>
      <c r="B8" s="151"/>
      <c r="C8" s="151" t="s">
        <v>169</v>
      </c>
      <c r="D8" s="150" t="s">
        <v>69</v>
      </c>
      <c r="E8" s="149">
        <v>3</v>
      </c>
      <c r="F8" s="148">
        <v>0</v>
      </c>
      <c r="G8" s="147">
        <f t="shared" si="0"/>
        <v>0</v>
      </c>
      <c r="H8" s="141"/>
      <c r="I8" s="141"/>
    </row>
    <row r="9" spans="1:11" ht="15" x14ac:dyDescent="0.2">
      <c r="A9" s="150">
        <v>3</v>
      </c>
      <c r="B9" s="151"/>
      <c r="C9" s="151" t="s">
        <v>168</v>
      </c>
      <c r="D9" s="150" t="s">
        <v>69</v>
      </c>
      <c r="E9" s="149">
        <v>6</v>
      </c>
      <c r="F9" s="148">
        <v>0</v>
      </c>
      <c r="G9" s="147">
        <f t="shared" si="0"/>
        <v>0</v>
      </c>
      <c r="H9" s="141"/>
      <c r="I9" s="141"/>
    </row>
    <row r="10" spans="1:11" ht="15" x14ac:dyDescent="0.2">
      <c r="A10" s="150">
        <v>4</v>
      </c>
      <c r="B10" s="151"/>
      <c r="C10" s="151" t="s">
        <v>167</v>
      </c>
      <c r="D10" s="150" t="s">
        <v>69</v>
      </c>
      <c r="E10" s="149">
        <v>1</v>
      </c>
      <c r="F10" s="148">
        <v>0</v>
      </c>
      <c r="G10" s="147">
        <f t="shared" si="0"/>
        <v>0</v>
      </c>
      <c r="H10" s="141"/>
      <c r="I10" s="141"/>
    </row>
    <row r="11" spans="1:11" ht="15" x14ac:dyDescent="0.2">
      <c r="A11" s="150">
        <v>5</v>
      </c>
      <c r="B11" s="151"/>
      <c r="C11" s="151" t="s">
        <v>166</v>
      </c>
      <c r="D11" s="150" t="s">
        <v>69</v>
      </c>
      <c r="E11" s="149">
        <v>1</v>
      </c>
      <c r="F11" s="148">
        <v>0</v>
      </c>
      <c r="G11" s="147">
        <f t="shared" si="0"/>
        <v>0</v>
      </c>
      <c r="H11" s="141"/>
      <c r="I11" s="141"/>
    </row>
    <row r="12" spans="1:11" ht="15" x14ac:dyDescent="0.2">
      <c r="A12" s="150">
        <v>6</v>
      </c>
      <c r="B12" s="151"/>
      <c r="C12" s="151" t="s">
        <v>165</v>
      </c>
      <c r="D12" s="150" t="s">
        <v>69</v>
      </c>
      <c r="E12" s="149">
        <v>3</v>
      </c>
      <c r="F12" s="148">
        <v>0</v>
      </c>
      <c r="G12" s="147">
        <f t="shared" si="0"/>
        <v>0</v>
      </c>
      <c r="H12" s="141"/>
      <c r="I12" s="141"/>
    </row>
    <row r="13" spans="1:11" ht="15" x14ac:dyDescent="0.2">
      <c r="A13" s="150">
        <v>7</v>
      </c>
      <c r="B13" s="151"/>
      <c r="C13" s="151" t="s">
        <v>164</v>
      </c>
      <c r="D13" s="150" t="s">
        <v>69</v>
      </c>
      <c r="E13" s="149">
        <v>2</v>
      </c>
      <c r="F13" s="148">
        <v>0</v>
      </c>
      <c r="G13" s="147">
        <f t="shared" si="0"/>
        <v>0</v>
      </c>
      <c r="H13" s="141"/>
      <c r="I13" s="141"/>
    </row>
    <row r="14" spans="1:11" ht="21" x14ac:dyDescent="0.2">
      <c r="A14" s="150">
        <v>8</v>
      </c>
      <c r="B14" s="151" t="s">
        <v>163</v>
      </c>
      <c r="C14" s="151" t="s">
        <v>162</v>
      </c>
      <c r="D14" s="150" t="s">
        <v>69</v>
      </c>
      <c r="E14" s="149">
        <v>1</v>
      </c>
      <c r="F14" s="148">
        <v>0</v>
      </c>
      <c r="G14" s="147">
        <f t="shared" si="0"/>
        <v>0</v>
      </c>
      <c r="H14" s="141"/>
      <c r="I14" s="141"/>
    </row>
    <row r="15" spans="1:11" ht="21" x14ac:dyDescent="0.2">
      <c r="A15" s="150">
        <v>9</v>
      </c>
      <c r="B15" s="151"/>
      <c r="C15" s="151" t="s">
        <v>161</v>
      </c>
      <c r="D15" s="150" t="s">
        <v>69</v>
      </c>
      <c r="E15" s="149">
        <v>1</v>
      </c>
      <c r="F15" s="148">
        <v>0</v>
      </c>
      <c r="G15" s="147">
        <f t="shared" si="0"/>
        <v>0</v>
      </c>
      <c r="H15" s="141"/>
      <c r="I15" s="141"/>
    </row>
    <row r="16" spans="1:11" ht="15" x14ac:dyDescent="0.2">
      <c r="A16" s="150">
        <v>10</v>
      </c>
      <c r="B16" s="151"/>
      <c r="C16" s="151" t="s">
        <v>160</v>
      </c>
      <c r="D16" s="150" t="s">
        <v>69</v>
      </c>
      <c r="E16" s="149">
        <v>1</v>
      </c>
      <c r="F16" s="148">
        <v>0</v>
      </c>
      <c r="G16" s="147">
        <f t="shared" si="0"/>
        <v>0</v>
      </c>
      <c r="H16" s="141"/>
      <c r="I16" s="141"/>
    </row>
    <row r="17" spans="1:11" ht="15" x14ac:dyDescent="0.2">
      <c r="A17" s="146"/>
      <c r="B17" s="146" t="s">
        <v>67</v>
      </c>
      <c r="C17" s="186" t="s">
        <v>159</v>
      </c>
      <c r="D17" s="187"/>
      <c r="E17" s="187"/>
      <c r="F17" s="187"/>
      <c r="G17" s="145">
        <f>SUM(G7:G16)</f>
        <v>0</v>
      </c>
      <c r="H17" s="141"/>
      <c r="I17" s="141"/>
      <c r="J17" s="141"/>
      <c r="K17" s="141"/>
    </row>
    <row r="18" spans="1:11" ht="15" x14ac:dyDescent="0.2">
      <c r="A18" s="144"/>
      <c r="B18" s="144" t="s">
        <v>67</v>
      </c>
      <c r="C18" s="188" t="s">
        <v>124</v>
      </c>
      <c r="D18" s="187"/>
      <c r="E18" s="187"/>
      <c r="F18" s="187"/>
      <c r="G18" s="143">
        <f>+G17</f>
        <v>0</v>
      </c>
      <c r="H18" s="141"/>
      <c r="I18" s="141"/>
      <c r="J18" s="141"/>
      <c r="K18" s="141"/>
    </row>
    <row r="19" spans="1:11" ht="15" x14ac:dyDescent="0.2">
      <c r="A19" s="141"/>
      <c r="B19" s="141"/>
      <c r="C19" s="141"/>
      <c r="D19" s="141"/>
      <c r="E19" s="141"/>
      <c r="F19" s="141"/>
      <c r="G19" s="141"/>
      <c r="H19" s="141"/>
      <c r="I19" s="141"/>
      <c r="J19" s="141"/>
      <c r="K19" s="141"/>
    </row>
    <row r="20" spans="1:11" ht="15" x14ac:dyDescent="0.2">
      <c r="A20" s="190"/>
      <c r="B20" s="191"/>
      <c r="C20" s="191" t="s">
        <v>66</v>
      </c>
      <c r="D20" s="191"/>
      <c r="E20" s="191"/>
      <c r="F20" s="191"/>
      <c r="G20" s="192"/>
      <c r="H20" s="141"/>
      <c r="I20" s="141"/>
      <c r="J20" s="141"/>
      <c r="K20" s="141"/>
    </row>
    <row r="21" spans="1:11" ht="15" x14ac:dyDescent="0.2">
      <c r="A21" s="153" t="s">
        <v>123</v>
      </c>
      <c r="B21" s="153" t="s">
        <v>122</v>
      </c>
      <c r="C21" s="153" t="s">
        <v>121</v>
      </c>
      <c r="D21" s="153" t="s">
        <v>120</v>
      </c>
      <c r="E21" s="153" t="s">
        <v>119</v>
      </c>
      <c r="F21" s="153" t="s">
        <v>118</v>
      </c>
      <c r="G21" s="153" t="s">
        <v>117</v>
      </c>
      <c r="H21" s="141"/>
      <c r="I21" s="141"/>
      <c r="J21" s="141"/>
      <c r="K21" s="141"/>
    </row>
    <row r="22" spans="1:11" ht="15" x14ac:dyDescent="0.2">
      <c r="A22" s="184"/>
      <c r="B22" s="184"/>
      <c r="C22" s="185" t="s">
        <v>104</v>
      </c>
      <c r="D22" s="185"/>
      <c r="E22" s="185"/>
      <c r="F22" s="185"/>
      <c r="G22" s="185"/>
      <c r="H22" s="141"/>
      <c r="I22" s="141"/>
      <c r="J22" s="141"/>
      <c r="K22" s="141"/>
    </row>
    <row r="23" spans="1:11" ht="15" x14ac:dyDescent="0.2">
      <c r="A23" s="150">
        <v>11</v>
      </c>
      <c r="B23" s="151"/>
      <c r="C23" s="151" t="s">
        <v>158</v>
      </c>
      <c r="D23" s="150" t="s">
        <v>105</v>
      </c>
      <c r="E23" s="149">
        <v>8</v>
      </c>
      <c r="F23" s="148">
        <v>0</v>
      </c>
      <c r="G23" s="147">
        <f>F23*E23</f>
        <v>0</v>
      </c>
      <c r="H23" s="141"/>
      <c r="I23" s="141"/>
    </row>
    <row r="24" spans="1:11" ht="15" x14ac:dyDescent="0.2">
      <c r="A24" s="146"/>
      <c r="B24" s="146" t="s">
        <v>67</v>
      </c>
      <c r="C24" s="186" t="s">
        <v>104</v>
      </c>
      <c r="D24" s="187"/>
      <c r="E24" s="187"/>
      <c r="F24" s="187"/>
      <c r="G24" s="145">
        <f>SUM(G23:G23)</f>
        <v>0</v>
      </c>
      <c r="H24" s="141"/>
      <c r="I24" s="141"/>
      <c r="J24" s="141"/>
      <c r="K24" s="141"/>
    </row>
    <row r="25" spans="1:11" ht="15" x14ac:dyDescent="0.2">
      <c r="A25" s="184"/>
      <c r="B25" s="184"/>
      <c r="C25" s="185" t="s">
        <v>153</v>
      </c>
      <c r="D25" s="185"/>
      <c r="E25" s="185"/>
      <c r="F25" s="185"/>
      <c r="G25" s="185"/>
      <c r="H25" s="141"/>
      <c r="I25" s="141"/>
      <c r="J25" s="141"/>
      <c r="K25" s="141"/>
    </row>
    <row r="26" spans="1:11" ht="15" x14ac:dyDescent="0.2">
      <c r="A26" s="150">
        <v>12</v>
      </c>
      <c r="B26" s="151"/>
      <c r="C26" s="151" t="s">
        <v>157</v>
      </c>
      <c r="D26" s="150" t="s">
        <v>69</v>
      </c>
      <c r="E26" s="149">
        <v>12</v>
      </c>
      <c r="F26" s="148">
        <v>0</v>
      </c>
      <c r="G26" s="147">
        <f>F26*E26</f>
        <v>0</v>
      </c>
      <c r="H26" s="141"/>
      <c r="I26" s="141"/>
    </row>
    <row r="27" spans="1:11" ht="15" x14ac:dyDescent="0.2">
      <c r="A27" s="150">
        <v>13</v>
      </c>
      <c r="B27" s="151"/>
      <c r="C27" s="151" t="s">
        <v>156</v>
      </c>
      <c r="D27" s="150" t="s">
        <v>69</v>
      </c>
      <c r="E27" s="149">
        <v>1</v>
      </c>
      <c r="F27" s="148">
        <v>0</v>
      </c>
      <c r="G27" s="147">
        <f>F27*E27</f>
        <v>0</v>
      </c>
      <c r="H27" s="141"/>
      <c r="I27" s="141"/>
    </row>
    <row r="28" spans="1:11" ht="15" x14ac:dyDescent="0.2">
      <c r="A28" s="150">
        <v>14</v>
      </c>
      <c r="B28" s="151"/>
      <c r="C28" s="151" t="s">
        <v>155</v>
      </c>
      <c r="D28" s="150" t="s">
        <v>69</v>
      </c>
      <c r="E28" s="149">
        <v>1</v>
      </c>
      <c r="F28" s="148">
        <v>0</v>
      </c>
      <c r="G28" s="147">
        <f>F28*E28</f>
        <v>0</v>
      </c>
      <c r="H28" s="141"/>
      <c r="I28" s="141"/>
    </row>
    <row r="29" spans="1:11" ht="15" x14ac:dyDescent="0.2">
      <c r="A29" s="150">
        <v>15</v>
      </c>
      <c r="B29" s="151"/>
      <c r="C29" s="151" t="s">
        <v>154</v>
      </c>
      <c r="D29" s="150" t="s">
        <v>69</v>
      </c>
      <c r="E29" s="149">
        <v>1</v>
      </c>
      <c r="F29" s="148">
        <v>0</v>
      </c>
      <c r="G29" s="147">
        <f>F29*E29</f>
        <v>0</v>
      </c>
      <c r="H29" s="141"/>
      <c r="I29" s="141"/>
    </row>
    <row r="30" spans="1:11" ht="15" x14ac:dyDescent="0.2">
      <c r="A30" s="146"/>
      <c r="B30" s="146" t="s">
        <v>67</v>
      </c>
      <c r="C30" s="186" t="s">
        <v>153</v>
      </c>
      <c r="D30" s="187"/>
      <c r="E30" s="187"/>
      <c r="F30" s="187"/>
      <c r="G30" s="145">
        <f>SUM(G26:G29)</f>
        <v>0</v>
      </c>
      <c r="H30" s="141"/>
      <c r="I30" s="141"/>
      <c r="J30" s="141"/>
      <c r="K30" s="141"/>
    </row>
    <row r="31" spans="1:11" ht="15" x14ac:dyDescent="0.2">
      <c r="A31" s="184"/>
      <c r="B31" s="184"/>
      <c r="C31" s="185" t="s">
        <v>74</v>
      </c>
      <c r="D31" s="185"/>
      <c r="E31" s="185"/>
      <c r="F31" s="185"/>
      <c r="G31" s="185"/>
      <c r="H31" s="141"/>
      <c r="I31" s="141"/>
      <c r="J31" s="141"/>
      <c r="K31" s="141"/>
    </row>
    <row r="32" spans="1:11" ht="15" x14ac:dyDescent="0.2">
      <c r="A32" s="150">
        <v>16</v>
      </c>
      <c r="B32" s="151" t="s">
        <v>103</v>
      </c>
      <c r="C32" s="151" t="s">
        <v>152</v>
      </c>
      <c r="D32" s="150" t="s">
        <v>105</v>
      </c>
      <c r="E32" s="149">
        <v>4</v>
      </c>
      <c r="F32" s="148">
        <v>0</v>
      </c>
      <c r="G32" s="147">
        <f>F32*E32</f>
        <v>0</v>
      </c>
      <c r="H32" s="141"/>
      <c r="I32" s="141"/>
    </row>
    <row r="33" spans="1:11" ht="15" x14ac:dyDescent="0.2">
      <c r="A33" s="146"/>
      <c r="B33" s="146" t="s">
        <v>67</v>
      </c>
      <c r="C33" s="186" t="s">
        <v>74</v>
      </c>
      <c r="D33" s="187"/>
      <c r="E33" s="187"/>
      <c r="F33" s="187"/>
      <c r="G33" s="145">
        <f>SUM(G32:G32)</f>
        <v>0</v>
      </c>
      <c r="H33" s="141"/>
      <c r="I33" s="141"/>
      <c r="J33" s="141"/>
      <c r="K33" s="141"/>
    </row>
    <row r="34" spans="1:11" ht="15" x14ac:dyDescent="0.2">
      <c r="A34" s="144"/>
      <c r="B34" s="144" t="s">
        <v>67</v>
      </c>
      <c r="C34" s="188" t="s">
        <v>66</v>
      </c>
      <c r="D34" s="187"/>
      <c r="E34" s="187"/>
      <c r="F34" s="187"/>
      <c r="G34" s="143">
        <f>+G24+G30+G33</f>
        <v>0</v>
      </c>
      <c r="H34" s="141"/>
      <c r="I34" s="141"/>
      <c r="J34" s="141"/>
      <c r="K34" s="141"/>
    </row>
    <row r="35" spans="1:11" ht="15" x14ac:dyDescent="0.2">
      <c r="A35" s="141"/>
      <c r="B35" s="141"/>
      <c r="C35" s="141"/>
      <c r="D35" s="141"/>
      <c r="E35" s="141"/>
      <c r="F35" s="141"/>
      <c r="G35" s="141"/>
      <c r="H35" s="141"/>
      <c r="I35" s="141"/>
      <c r="J35" s="141"/>
      <c r="K35" s="141"/>
    </row>
    <row r="36" spans="1:11" ht="15" x14ac:dyDescent="0.2">
      <c r="A36" s="189" t="s">
        <v>65</v>
      </c>
      <c r="B36" s="189"/>
      <c r="C36" s="189"/>
      <c r="D36" s="189"/>
      <c r="E36" s="189"/>
      <c r="F36" s="189"/>
      <c r="G36" s="142">
        <f>+G18+G34</f>
        <v>0</v>
      </c>
      <c r="H36" s="141"/>
    </row>
  </sheetData>
  <mergeCells count="23">
    <mergeCell ref="A22:B22"/>
    <mergeCell ref="C22:G22"/>
    <mergeCell ref="C24:F24"/>
    <mergeCell ref="A1:B1"/>
    <mergeCell ref="C1:G1"/>
    <mergeCell ref="A2:B2"/>
    <mergeCell ref="C2:G2"/>
    <mergeCell ref="A4:B4"/>
    <mergeCell ref="C4:G4"/>
    <mergeCell ref="A6:B6"/>
    <mergeCell ref="C6:G6"/>
    <mergeCell ref="C17:F17"/>
    <mergeCell ref="C18:F18"/>
    <mergeCell ref="A20:B20"/>
    <mergeCell ref="C20:G20"/>
    <mergeCell ref="A36:F36"/>
    <mergeCell ref="A25:B25"/>
    <mergeCell ref="C25:G25"/>
    <mergeCell ref="A31:B31"/>
    <mergeCell ref="C31:G31"/>
    <mergeCell ref="C33:F33"/>
    <mergeCell ref="C34:F34"/>
    <mergeCell ref="C30:F30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showGridLines="0" zoomScaleNormal="100" workbookViewId="0">
      <selection activeCell="M26" sqref="M26:N26"/>
    </sheetView>
  </sheetViews>
  <sheetFormatPr defaultRowHeight="14.25" x14ac:dyDescent="0.2"/>
  <cols>
    <col min="1" max="1" width="4.85546875" style="140" customWidth="1"/>
    <col min="2" max="2" width="10.7109375" style="140" customWidth="1"/>
    <col min="3" max="3" width="38.85546875" style="140" customWidth="1"/>
    <col min="4" max="4" width="4.5703125" style="140" customWidth="1"/>
    <col min="5" max="5" width="7.85546875" style="140" customWidth="1"/>
    <col min="6" max="6" width="11.42578125" style="140" customWidth="1"/>
    <col min="7" max="7" width="16.85546875" style="140" customWidth="1"/>
    <col min="8" max="9" width="1.7109375" style="140" customWidth="1"/>
    <col min="10" max="10" width="5.7109375" style="140" customWidth="1"/>
    <col min="11" max="11" width="9" style="140" bestFit="1" customWidth="1"/>
    <col min="12" max="16384" width="9.140625" style="140"/>
  </cols>
  <sheetData>
    <row r="1" spans="1:11" ht="24.95" customHeight="1" x14ac:dyDescent="0.2">
      <c r="A1" s="193">
        <v>36631</v>
      </c>
      <c r="B1" s="193"/>
      <c r="C1" s="193" t="s">
        <v>189</v>
      </c>
      <c r="D1" s="193"/>
      <c r="E1" s="193"/>
      <c r="F1" s="193"/>
      <c r="G1" s="193"/>
      <c r="H1" s="141"/>
      <c r="I1" s="141"/>
      <c r="J1" s="141"/>
      <c r="K1" s="141"/>
    </row>
    <row r="2" spans="1:11" ht="24.95" customHeight="1" x14ac:dyDescent="0.2">
      <c r="A2" s="194" t="s">
        <v>151</v>
      </c>
      <c r="B2" s="194"/>
      <c r="C2" s="195" t="s">
        <v>188</v>
      </c>
      <c r="D2" s="195"/>
      <c r="E2" s="195"/>
      <c r="F2" s="195"/>
      <c r="G2" s="195"/>
      <c r="H2" s="141"/>
      <c r="I2" s="141"/>
      <c r="J2" s="141"/>
      <c r="K2" s="141"/>
    </row>
    <row r="3" spans="1:11" ht="15" x14ac:dyDescent="0.2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</row>
    <row r="4" spans="1:11" ht="15" x14ac:dyDescent="0.2">
      <c r="A4" s="190"/>
      <c r="B4" s="191"/>
      <c r="C4" s="191" t="s">
        <v>124</v>
      </c>
      <c r="D4" s="191"/>
      <c r="E4" s="191"/>
      <c r="F4" s="191"/>
      <c r="G4" s="192"/>
      <c r="H4" s="141"/>
      <c r="I4" s="141"/>
      <c r="J4" s="141"/>
      <c r="K4" s="141"/>
    </row>
    <row r="5" spans="1:11" ht="15" x14ac:dyDescent="0.2">
      <c r="A5" s="153" t="s">
        <v>123</v>
      </c>
      <c r="B5" s="153" t="s">
        <v>122</v>
      </c>
      <c r="C5" s="153" t="s">
        <v>121</v>
      </c>
      <c r="D5" s="153" t="s">
        <v>120</v>
      </c>
      <c r="E5" s="153" t="s">
        <v>119</v>
      </c>
      <c r="F5" s="153" t="s">
        <v>118</v>
      </c>
      <c r="G5" s="153" t="s">
        <v>117</v>
      </c>
      <c r="H5" s="141"/>
      <c r="I5" s="141"/>
      <c r="J5" s="141"/>
      <c r="K5" s="141"/>
    </row>
    <row r="6" spans="1:11" ht="15" x14ac:dyDescent="0.2">
      <c r="A6" s="184"/>
      <c r="B6" s="184"/>
      <c r="C6" s="185" t="s">
        <v>159</v>
      </c>
      <c r="D6" s="185"/>
      <c r="E6" s="185"/>
      <c r="F6" s="185"/>
      <c r="G6" s="185"/>
      <c r="H6" s="141"/>
      <c r="I6" s="141"/>
      <c r="J6" s="141"/>
      <c r="K6" s="141"/>
    </row>
    <row r="7" spans="1:11" ht="15" x14ac:dyDescent="0.2">
      <c r="A7" s="150">
        <v>1</v>
      </c>
      <c r="B7" s="151"/>
      <c r="C7" s="151" t="s">
        <v>178</v>
      </c>
      <c r="D7" s="150" t="s">
        <v>69</v>
      </c>
      <c r="E7" s="149">
        <v>1</v>
      </c>
      <c r="F7" s="148">
        <v>0</v>
      </c>
      <c r="G7" s="147">
        <f>F7*E7</f>
        <v>0</v>
      </c>
      <c r="H7" s="141"/>
      <c r="I7" s="141"/>
    </row>
    <row r="8" spans="1:11" ht="15" x14ac:dyDescent="0.2">
      <c r="A8" s="150">
        <v>2</v>
      </c>
      <c r="B8" s="151"/>
      <c r="C8" s="151" t="s">
        <v>165</v>
      </c>
      <c r="D8" s="150" t="s">
        <v>69</v>
      </c>
      <c r="E8" s="149">
        <v>2</v>
      </c>
      <c r="F8" s="148">
        <v>0</v>
      </c>
      <c r="G8" s="147">
        <f>F8*E8</f>
        <v>0</v>
      </c>
      <c r="H8" s="141"/>
      <c r="I8" s="141"/>
    </row>
    <row r="9" spans="1:11" ht="15" x14ac:dyDescent="0.2">
      <c r="A9" s="150">
        <v>3</v>
      </c>
      <c r="B9" s="151"/>
      <c r="C9" s="151" t="s">
        <v>164</v>
      </c>
      <c r="D9" s="150" t="s">
        <v>69</v>
      </c>
      <c r="E9" s="149">
        <v>2</v>
      </c>
      <c r="F9" s="148">
        <v>0</v>
      </c>
      <c r="G9" s="147">
        <f>F9*E9</f>
        <v>0</v>
      </c>
      <c r="H9" s="141"/>
      <c r="I9" s="141"/>
    </row>
    <row r="10" spans="1:11" ht="15" x14ac:dyDescent="0.2">
      <c r="A10" s="150">
        <v>4</v>
      </c>
      <c r="B10" s="151"/>
      <c r="C10" s="151" t="s">
        <v>177</v>
      </c>
      <c r="D10" s="150" t="s">
        <v>176</v>
      </c>
      <c r="E10" s="149">
        <v>1</v>
      </c>
      <c r="F10" s="148">
        <v>0</v>
      </c>
      <c r="G10" s="147">
        <f>F10*E10</f>
        <v>0</v>
      </c>
      <c r="H10" s="141"/>
      <c r="I10" s="141"/>
    </row>
    <row r="11" spans="1:11" ht="21" x14ac:dyDescent="0.2">
      <c r="A11" s="152"/>
      <c r="B11" s="152"/>
      <c r="C11" s="152" t="s">
        <v>175</v>
      </c>
      <c r="D11" s="152"/>
      <c r="E11" s="152"/>
      <c r="F11" s="152"/>
      <c r="G11" s="152"/>
      <c r="H11" s="141"/>
      <c r="I11" s="141"/>
    </row>
    <row r="12" spans="1:11" ht="15" x14ac:dyDescent="0.2">
      <c r="A12" s="146"/>
      <c r="B12" s="146" t="s">
        <v>67</v>
      </c>
      <c r="C12" s="186" t="s">
        <v>159</v>
      </c>
      <c r="D12" s="187"/>
      <c r="E12" s="187"/>
      <c r="F12" s="187"/>
      <c r="G12" s="145">
        <f>SUM(G7:G10)</f>
        <v>0</v>
      </c>
      <c r="H12" s="141"/>
      <c r="I12" s="141"/>
      <c r="J12" s="141"/>
      <c r="K12" s="141"/>
    </row>
    <row r="13" spans="1:11" ht="15" x14ac:dyDescent="0.2">
      <c r="A13" s="184"/>
      <c r="B13" s="184"/>
      <c r="C13" s="185" t="s">
        <v>173</v>
      </c>
      <c r="D13" s="185"/>
      <c r="E13" s="185"/>
      <c r="F13" s="185"/>
      <c r="G13" s="185"/>
      <c r="H13" s="141"/>
      <c r="I13" s="141"/>
      <c r="J13" s="141"/>
      <c r="K13" s="141"/>
    </row>
    <row r="14" spans="1:11" ht="15" x14ac:dyDescent="0.2">
      <c r="A14" s="150">
        <v>5</v>
      </c>
      <c r="B14" s="151"/>
      <c r="C14" s="151" t="s">
        <v>187</v>
      </c>
      <c r="D14" s="150" t="s">
        <v>69</v>
      </c>
      <c r="E14" s="149">
        <v>1</v>
      </c>
      <c r="F14" s="148">
        <v>0</v>
      </c>
      <c r="G14" s="147">
        <f>F14*E14</f>
        <v>0</v>
      </c>
      <c r="H14" s="141"/>
      <c r="I14" s="141"/>
    </row>
    <row r="15" spans="1:11" ht="15" x14ac:dyDescent="0.2">
      <c r="A15" s="146"/>
      <c r="B15" s="146" t="s">
        <v>67</v>
      </c>
      <c r="C15" s="186" t="s">
        <v>173</v>
      </c>
      <c r="D15" s="187"/>
      <c r="E15" s="187"/>
      <c r="F15" s="187"/>
      <c r="G15" s="145">
        <f>SUM(G14:G14)</f>
        <v>0</v>
      </c>
      <c r="H15" s="141"/>
      <c r="I15" s="141"/>
      <c r="J15" s="141"/>
      <c r="K15" s="141"/>
    </row>
    <row r="16" spans="1:11" ht="15" x14ac:dyDescent="0.2">
      <c r="A16" s="144"/>
      <c r="B16" s="144" t="s">
        <v>67</v>
      </c>
      <c r="C16" s="188" t="s">
        <v>124</v>
      </c>
      <c r="D16" s="187"/>
      <c r="E16" s="187"/>
      <c r="F16" s="187"/>
      <c r="G16" s="143">
        <f>+G12+G15</f>
        <v>0</v>
      </c>
      <c r="H16" s="141"/>
      <c r="I16" s="141"/>
      <c r="J16" s="141"/>
      <c r="K16" s="141"/>
    </row>
    <row r="17" spans="1:11" ht="15" x14ac:dyDescent="0.2">
      <c r="A17" s="141"/>
      <c r="B17" s="141"/>
      <c r="C17" s="141"/>
      <c r="D17" s="141"/>
      <c r="E17" s="141"/>
      <c r="F17" s="141"/>
      <c r="G17" s="141"/>
      <c r="H17" s="141"/>
      <c r="I17" s="141"/>
      <c r="J17" s="141"/>
      <c r="K17" s="141"/>
    </row>
    <row r="18" spans="1:11" ht="15" x14ac:dyDescent="0.2">
      <c r="A18" s="190"/>
      <c r="B18" s="191"/>
      <c r="C18" s="191" t="s">
        <v>66</v>
      </c>
      <c r="D18" s="191"/>
      <c r="E18" s="191"/>
      <c r="F18" s="191"/>
      <c r="G18" s="192"/>
      <c r="H18" s="141"/>
      <c r="I18" s="141"/>
      <c r="J18" s="141"/>
      <c r="K18" s="141"/>
    </row>
    <row r="19" spans="1:11" ht="15" x14ac:dyDescent="0.2">
      <c r="A19" s="153" t="s">
        <v>123</v>
      </c>
      <c r="B19" s="153" t="s">
        <v>122</v>
      </c>
      <c r="C19" s="153" t="s">
        <v>121</v>
      </c>
      <c r="D19" s="153" t="s">
        <v>120</v>
      </c>
      <c r="E19" s="153" t="s">
        <v>119</v>
      </c>
      <c r="F19" s="153" t="s">
        <v>118</v>
      </c>
      <c r="G19" s="153" t="s">
        <v>117</v>
      </c>
      <c r="H19" s="141"/>
      <c r="I19" s="141"/>
      <c r="J19" s="141"/>
      <c r="K19" s="141"/>
    </row>
    <row r="20" spans="1:11" ht="15" x14ac:dyDescent="0.2">
      <c r="A20" s="184"/>
      <c r="B20" s="184"/>
      <c r="C20" s="185" t="s">
        <v>153</v>
      </c>
      <c r="D20" s="185"/>
      <c r="E20" s="185"/>
      <c r="F20" s="185"/>
      <c r="G20" s="185"/>
      <c r="H20" s="141"/>
      <c r="I20" s="141"/>
      <c r="J20" s="141"/>
      <c r="K20" s="141"/>
    </row>
    <row r="21" spans="1:11" ht="15" x14ac:dyDescent="0.2">
      <c r="A21" s="150">
        <v>6</v>
      </c>
      <c r="B21" s="151"/>
      <c r="C21" s="151" t="s">
        <v>172</v>
      </c>
      <c r="D21" s="150" t="s">
        <v>69</v>
      </c>
      <c r="E21" s="149">
        <v>11</v>
      </c>
      <c r="F21" s="148">
        <v>0</v>
      </c>
      <c r="G21" s="147">
        <f>F21*E21</f>
        <v>0</v>
      </c>
      <c r="H21" s="141"/>
      <c r="I21" s="141"/>
    </row>
    <row r="22" spans="1:11" ht="15" x14ac:dyDescent="0.2">
      <c r="A22" s="150">
        <v>7</v>
      </c>
      <c r="B22" s="151"/>
      <c r="C22" s="151" t="s">
        <v>171</v>
      </c>
      <c r="D22" s="150" t="s">
        <v>69</v>
      </c>
      <c r="E22" s="149">
        <v>1</v>
      </c>
      <c r="F22" s="148">
        <v>0</v>
      </c>
      <c r="G22" s="147">
        <f>F22*E22</f>
        <v>0</v>
      </c>
      <c r="H22" s="141"/>
      <c r="I22" s="141"/>
    </row>
    <row r="23" spans="1:11" ht="15" x14ac:dyDescent="0.2">
      <c r="A23" s="146"/>
      <c r="B23" s="146" t="s">
        <v>67</v>
      </c>
      <c r="C23" s="186" t="s">
        <v>153</v>
      </c>
      <c r="D23" s="187"/>
      <c r="E23" s="187"/>
      <c r="F23" s="187"/>
      <c r="G23" s="145">
        <f>SUM(G21:G22)</f>
        <v>0</v>
      </c>
      <c r="H23" s="141"/>
      <c r="I23" s="141"/>
      <c r="J23" s="141"/>
      <c r="K23" s="141"/>
    </row>
    <row r="24" spans="1:11" ht="15" x14ac:dyDescent="0.2">
      <c r="A24" s="144"/>
      <c r="B24" s="144" t="s">
        <v>67</v>
      </c>
      <c r="C24" s="188" t="s">
        <v>66</v>
      </c>
      <c r="D24" s="187"/>
      <c r="E24" s="187"/>
      <c r="F24" s="187"/>
      <c r="G24" s="143">
        <f>+G23</f>
        <v>0</v>
      </c>
      <c r="H24" s="141"/>
      <c r="I24" s="141"/>
      <c r="J24" s="141"/>
      <c r="K24" s="141"/>
    </row>
    <row r="25" spans="1:11" ht="15" x14ac:dyDescent="0.2">
      <c r="A25" s="141"/>
      <c r="B25" s="141"/>
      <c r="C25" s="141"/>
      <c r="D25" s="141"/>
      <c r="E25" s="141"/>
      <c r="F25" s="141"/>
      <c r="G25" s="141"/>
      <c r="H25" s="141"/>
      <c r="I25" s="141"/>
      <c r="J25" s="141"/>
      <c r="K25" s="141"/>
    </row>
    <row r="26" spans="1:11" ht="15" x14ac:dyDescent="0.2">
      <c r="A26" s="189" t="s">
        <v>65</v>
      </c>
      <c r="B26" s="189"/>
      <c r="C26" s="189"/>
      <c r="D26" s="189"/>
      <c r="E26" s="189"/>
      <c r="F26" s="189"/>
      <c r="G26" s="142">
        <f>+G16+G24</f>
        <v>0</v>
      </c>
      <c r="H26" s="141"/>
    </row>
  </sheetData>
  <sheetProtection sheet="1" objects="1" scenarios="1"/>
  <mergeCells count="20">
    <mergeCell ref="A6:B6"/>
    <mergeCell ref="C6:G6"/>
    <mergeCell ref="C12:F12"/>
    <mergeCell ref="A1:B1"/>
    <mergeCell ref="C1:G1"/>
    <mergeCell ref="A2:B2"/>
    <mergeCell ref="C2:G2"/>
    <mergeCell ref="A4:B4"/>
    <mergeCell ref="C4:G4"/>
    <mergeCell ref="A13:B13"/>
    <mergeCell ref="C13:G13"/>
    <mergeCell ref="C24:F24"/>
    <mergeCell ref="A26:F26"/>
    <mergeCell ref="C16:F16"/>
    <mergeCell ref="A18:B18"/>
    <mergeCell ref="C18:G18"/>
    <mergeCell ref="A20:B20"/>
    <mergeCell ref="C20:G20"/>
    <mergeCell ref="C23:F23"/>
    <mergeCell ref="C15:F15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showGridLines="0" zoomScaleNormal="100" workbookViewId="0">
      <selection activeCell="M32" sqref="M32"/>
    </sheetView>
  </sheetViews>
  <sheetFormatPr defaultRowHeight="14.25" x14ac:dyDescent="0.2"/>
  <cols>
    <col min="1" max="1" width="4.85546875" style="140" customWidth="1"/>
    <col min="2" max="2" width="10.7109375" style="140" customWidth="1"/>
    <col min="3" max="3" width="38.85546875" style="140" customWidth="1"/>
    <col min="4" max="4" width="4.5703125" style="140" customWidth="1"/>
    <col min="5" max="5" width="7.85546875" style="140" customWidth="1"/>
    <col min="6" max="6" width="11.42578125" style="140" customWidth="1"/>
    <col min="7" max="7" width="16.85546875" style="140" customWidth="1"/>
    <col min="8" max="9" width="1.7109375" style="140" customWidth="1"/>
    <col min="10" max="10" width="5.7109375" style="140" customWidth="1"/>
    <col min="11" max="11" width="9" style="140" bestFit="1" customWidth="1"/>
    <col min="12" max="16384" width="9.140625" style="140"/>
  </cols>
  <sheetData>
    <row r="1" spans="1:11" ht="24.95" customHeight="1" x14ac:dyDescent="0.2">
      <c r="A1" s="193">
        <v>36621</v>
      </c>
      <c r="B1" s="193"/>
      <c r="C1" s="193" t="s">
        <v>192</v>
      </c>
      <c r="D1" s="193"/>
      <c r="E1" s="193"/>
      <c r="F1" s="193"/>
      <c r="G1" s="193"/>
      <c r="H1" s="141"/>
      <c r="I1" s="141"/>
      <c r="J1" s="141"/>
      <c r="K1" s="141"/>
    </row>
    <row r="2" spans="1:11" ht="24.95" customHeight="1" x14ac:dyDescent="0.2">
      <c r="A2" s="194" t="s">
        <v>151</v>
      </c>
      <c r="B2" s="194"/>
      <c r="C2" s="195" t="s">
        <v>191</v>
      </c>
      <c r="D2" s="195"/>
      <c r="E2" s="195"/>
      <c r="F2" s="195"/>
      <c r="G2" s="195"/>
      <c r="H2" s="141"/>
      <c r="I2" s="141"/>
      <c r="J2" s="141"/>
      <c r="K2" s="141"/>
    </row>
    <row r="3" spans="1:11" ht="15" x14ac:dyDescent="0.2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</row>
    <row r="4" spans="1:11" ht="15" x14ac:dyDescent="0.2">
      <c r="A4" s="190"/>
      <c r="B4" s="191"/>
      <c r="C4" s="191" t="s">
        <v>124</v>
      </c>
      <c r="D4" s="191"/>
      <c r="E4" s="191"/>
      <c r="F4" s="191"/>
      <c r="G4" s="192"/>
      <c r="H4" s="141"/>
      <c r="I4" s="141"/>
      <c r="J4" s="141"/>
      <c r="K4" s="141"/>
    </row>
    <row r="5" spans="1:11" ht="15" x14ac:dyDescent="0.2">
      <c r="A5" s="153" t="s">
        <v>123</v>
      </c>
      <c r="B5" s="153" t="s">
        <v>122</v>
      </c>
      <c r="C5" s="153" t="s">
        <v>121</v>
      </c>
      <c r="D5" s="153" t="s">
        <v>120</v>
      </c>
      <c r="E5" s="153" t="s">
        <v>119</v>
      </c>
      <c r="F5" s="153" t="s">
        <v>118</v>
      </c>
      <c r="G5" s="153" t="s">
        <v>117</v>
      </c>
      <c r="H5" s="141"/>
      <c r="I5" s="141"/>
      <c r="J5" s="141"/>
      <c r="K5" s="141"/>
    </row>
    <row r="6" spans="1:11" ht="15" x14ac:dyDescent="0.2">
      <c r="A6" s="184"/>
      <c r="B6" s="184"/>
      <c r="C6" s="185" t="s">
        <v>159</v>
      </c>
      <c r="D6" s="185"/>
      <c r="E6" s="185"/>
      <c r="F6" s="185"/>
      <c r="G6" s="185"/>
      <c r="H6" s="141"/>
      <c r="I6" s="141"/>
      <c r="J6" s="141"/>
      <c r="K6" s="141"/>
    </row>
    <row r="7" spans="1:11" ht="15" x14ac:dyDescent="0.2">
      <c r="A7" s="150">
        <v>1</v>
      </c>
      <c r="B7" s="151"/>
      <c r="C7" s="151" t="s">
        <v>178</v>
      </c>
      <c r="D7" s="150" t="s">
        <v>69</v>
      </c>
      <c r="E7" s="149">
        <v>1</v>
      </c>
      <c r="F7" s="148">
        <v>0</v>
      </c>
      <c r="G7" s="147">
        <f>F7*E7</f>
        <v>0</v>
      </c>
      <c r="H7" s="141"/>
      <c r="I7" s="141"/>
    </row>
    <row r="8" spans="1:11" ht="15" x14ac:dyDescent="0.2">
      <c r="A8" s="150">
        <v>2</v>
      </c>
      <c r="B8" s="151"/>
      <c r="C8" s="151" t="s">
        <v>165</v>
      </c>
      <c r="D8" s="150" t="s">
        <v>69</v>
      </c>
      <c r="E8" s="149">
        <v>4</v>
      </c>
      <c r="F8" s="148">
        <v>0</v>
      </c>
      <c r="G8" s="147">
        <f>F8*E8</f>
        <v>0</v>
      </c>
      <c r="H8" s="141"/>
      <c r="I8" s="141"/>
    </row>
    <row r="9" spans="1:11" ht="15" x14ac:dyDescent="0.2">
      <c r="A9" s="150">
        <v>3</v>
      </c>
      <c r="B9" s="151"/>
      <c r="C9" s="151" t="s">
        <v>164</v>
      </c>
      <c r="D9" s="150" t="s">
        <v>69</v>
      </c>
      <c r="E9" s="149">
        <v>7</v>
      </c>
      <c r="F9" s="148">
        <v>0</v>
      </c>
      <c r="G9" s="147">
        <f>F9*E9</f>
        <v>0</v>
      </c>
      <c r="H9" s="141"/>
      <c r="I9" s="141"/>
    </row>
    <row r="10" spans="1:11" ht="15" x14ac:dyDescent="0.2">
      <c r="A10" s="150">
        <v>4</v>
      </c>
      <c r="B10" s="151"/>
      <c r="C10" s="151" t="s">
        <v>177</v>
      </c>
      <c r="D10" s="150" t="s">
        <v>176</v>
      </c>
      <c r="E10" s="149">
        <v>1</v>
      </c>
      <c r="F10" s="148">
        <v>0</v>
      </c>
      <c r="G10" s="147">
        <f>F10*E10</f>
        <v>0</v>
      </c>
      <c r="H10" s="141"/>
      <c r="I10" s="141"/>
    </row>
    <row r="11" spans="1:11" ht="21" x14ac:dyDescent="0.2">
      <c r="A11" s="152"/>
      <c r="B11" s="152"/>
      <c r="C11" s="152" t="s">
        <v>175</v>
      </c>
      <c r="D11" s="152"/>
      <c r="E11" s="152"/>
      <c r="F11" s="152"/>
      <c r="G11" s="152"/>
      <c r="H11" s="141"/>
      <c r="I11" s="141"/>
    </row>
    <row r="12" spans="1:11" ht="15" x14ac:dyDescent="0.2">
      <c r="A12" s="146"/>
      <c r="B12" s="146" t="s">
        <v>67</v>
      </c>
      <c r="C12" s="186" t="s">
        <v>159</v>
      </c>
      <c r="D12" s="187"/>
      <c r="E12" s="187"/>
      <c r="F12" s="187"/>
      <c r="G12" s="145">
        <f>SUM(G7:G10)</f>
        <v>0</v>
      </c>
      <c r="H12" s="141"/>
      <c r="I12" s="141"/>
      <c r="J12" s="141"/>
      <c r="K12" s="141"/>
    </row>
    <row r="13" spans="1:11" ht="15" x14ac:dyDescent="0.2">
      <c r="A13" s="184"/>
      <c r="B13" s="184"/>
      <c r="C13" s="185" t="s">
        <v>173</v>
      </c>
      <c r="D13" s="185"/>
      <c r="E13" s="185"/>
      <c r="F13" s="185"/>
      <c r="G13" s="185"/>
      <c r="H13" s="141"/>
      <c r="I13" s="141"/>
      <c r="J13" s="141"/>
      <c r="K13" s="141"/>
    </row>
    <row r="14" spans="1:11" ht="15" x14ac:dyDescent="0.2">
      <c r="A14" s="150">
        <v>5</v>
      </c>
      <c r="B14" s="151"/>
      <c r="C14" s="151" t="s">
        <v>190</v>
      </c>
      <c r="D14" s="150" t="s">
        <v>69</v>
      </c>
      <c r="E14" s="149">
        <v>1</v>
      </c>
      <c r="F14" s="148">
        <v>0</v>
      </c>
      <c r="G14" s="147">
        <f>F14*E14</f>
        <v>0</v>
      </c>
      <c r="H14" s="141"/>
      <c r="I14" s="141"/>
    </row>
    <row r="15" spans="1:11" ht="15" x14ac:dyDescent="0.2">
      <c r="A15" s="146"/>
      <c r="B15" s="146" t="s">
        <v>67</v>
      </c>
      <c r="C15" s="186" t="s">
        <v>173</v>
      </c>
      <c r="D15" s="187"/>
      <c r="E15" s="187"/>
      <c r="F15" s="187"/>
      <c r="G15" s="145">
        <f>SUM(G14:G14)</f>
        <v>0</v>
      </c>
      <c r="H15" s="141"/>
      <c r="I15" s="141"/>
      <c r="J15" s="141"/>
      <c r="K15" s="141"/>
    </row>
    <row r="16" spans="1:11" ht="15" x14ac:dyDescent="0.2">
      <c r="A16" s="144"/>
      <c r="B16" s="144" t="s">
        <v>67</v>
      </c>
      <c r="C16" s="188" t="s">
        <v>124</v>
      </c>
      <c r="D16" s="187"/>
      <c r="E16" s="187"/>
      <c r="F16" s="187"/>
      <c r="G16" s="143">
        <f>+G12+G15</f>
        <v>0</v>
      </c>
      <c r="H16" s="141"/>
      <c r="I16" s="141"/>
      <c r="J16" s="141"/>
      <c r="K16" s="141"/>
    </row>
    <row r="17" spans="1:11" ht="15" x14ac:dyDescent="0.2">
      <c r="A17" s="141"/>
      <c r="B17" s="141"/>
      <c r="C17" s="141"/>
      <c r="D17" s="141"/>
      <c r="E17" s="141"/>
      <c r="F17" s="141"/>
      <c r="G17" s="141"/>
      <c r="H17" s="141"/>
      <c r="I17" s="141"/>
      <c r="J17" s="141"/>
      <c r="K17" s="141"/>
    </row>
    <row r="18" spans="1:11" ht="15" x14ac:dyDescent="0.2">
      <c r="A18" s="190"/>
      <c r="B18" s="191"/>
      <c r="C18" s="191" t="s">
        <v>66</v>
      </c>
      <c r="D18" s="191"/>
      <c r="E18" s="191"/>
      <c r="F18" s="191"/>
      <c r="G18" s="192"/>
      <c r="H18" s="141"/>
      <c r="I18" s="141"/>
      <c r="J18" s="141"/>
      <c r="K18" s="141"/>
    </row>
    <row r="19" spans="1:11" ht="15" x14ac:dyDescent="0.2">
      <c r="A19" s="153" t="s">
        <v>123</v>
      </c>
      <c r="B19" s="153" t="s">
        <v>122</v>
      </c>
      <c r="C19" s="153" t="s">
        <v>121</v>
      </c>
      <c r="D19" s="153" t="s">
        <v>120</v>
      </c>
      <c r="E19" s="153" t="s">
        <v>119</v>
      </c>
      <c r="F19" s="153" t="s">
        <v>118</v>
      </c>
      <c r="G19" s="153" t="s">
        <v>117</v>
      </c>
      <c r="H19" s="141"/>
      <c r="I19" s="141"/>
      <c r="J19" s="141"/>
      <c r="K19" s="141"/>
    </row>
    <row r="20" spans="1:11" ht="15" x14ac:dyDescent="0.2">
      <c r="A20" s="184"/>
      <c r="B20" s="184"/>
      <c r="C20" s="185" t="s">
        <v>153</v>
      </c>
      <c r="D20" s="185"/>
      <c r="E20" s="185"/>
      <c r="F20" s="185"/>
      <c r="G20" s="185"/>
      <c r="H20" s="141"/>
      <c r="I20" s="141"/>
      <c r="J20" s="141"/>
      <c r="K20" s="141"/>
    </row>
    <row r="21" spans="1:11" ht="15" x14ac:dyDescent="0.2">
      <c r="A21" s="150">
        <v>6</v>
      </c>
      <c r="B21" s="151"/>
      <c r="C21" s="151" t="s">
        <v>172</v>
      </c>
      <c r="D21" s="150" t="s">
        <v>69</v>
      </c>
      <c r="E21" s="149">
        <v>11</v>
      </c>
      <c r="F21" s="148">
        <v>0</v>
      </c>
      <c r="G21" s="147">
        <f>F21*E21</f>
        <v>0</v>
      </c>
      <c r="H21" s="141"/>
      <c r="I21" s="141"/>
    </row>
    <row r="22" spans="1:11" ht="15" x14ac:dyDescent="0.2">
      <c r="A22" s="150">
        <v>7</v>
      </c>
      <c r="B22" s="151"/>
      <c r="C22" s="151" t="s">
        <v>171</v>
      </c>
      <c r="D22" s="150" t="s">
        <v>69</v>
      </c>
      <c r="E22" s="149">
        <v>1</v>
      </c>
      <c r="F22" s="148">
        <v>0</v>
      </c>
      <c r="G22" s="147">
        <f>F22*E22</f>
        <v>0</v>
      </c>
      <c r="H22" s="141"/>
      <c r="I22" s="141"/>
    </row>
    <row r="23" spans="1:11" ht="15" x14ac:dyDescent="0.2">
      <c r="A23" s="146"/>
      <c r="B23" s="146" t="s">
        <v>67</v>
      </c>
      <c r="C23" s="186" t="s">
        <v>153</v>
      </c>
      <c r="D23" s="187"/>
      <c r="E23" s="187"/>
      <c r="F23" s="187"/>
      <c r="G23" s="145">
        <f>SUM(G21:G22)</f>
        <v>0</v>
      </c>
      <c r="H23" s="141"/>
      <c r="I23" s="141"/>
      <c r="J23" s="141"/>
      <c r="K23" s="141"/>
    </row>
    <row r="24" spans="1:11" ht="15" x14ac:dyDescent="0.2">
      <c r="A24" s="144"/>
      <c r="B24" s="144" t="s">
        <v>67</v>
      </c>
      <c r="C24" s="188" t="s">
        <v>66</v>
      </c>
      <c r="D24" s="187"/>
      <c r="E24" s="187"/>
      <c r="F24" s="187"/>
      <c r="G24" s="143">
        <f>+G23</f>
        <v>0</v>
      </c>
      <c r="H24" s="141"/>
      <c r="I24" s="141"/>
      <c r="J24" s="141"/>
      <c r="K24" s="141"/>
    </row>
    <row r="25" spans="1:11" ht="15" x14ac:dyDescent="0.2">
      <c r="A25" s="141"/>
      <c r="B25" s="141"/>
      <c r="C25" s="141"/>
      <c r="D25" s="141"/>
      <c r="E25" s="141"/>
      <c r="F25" s="141"/>
      <c r="G25" s="141"/>
      <c r="H25" s="141"/>
      <c r="I25" s="141"/>
      <c r="J25" s="141"/>
      <c r="K25" s="141"/>
    </row>
    <row r="26" spans="1:11" ht="15" x14ac:dyDescent="0.2">
      <c r="A26" s="189" t="s">
        <v>65</v>
      </c>
      <c r="B26" s="189"/>
      <c r="C26" s="189"/>
      <c r="D26" s="189"/>
      <c r="E26" s="189"/>
      <c r="F26" s="189"/>
      <c r="G26" s="142">
        <f>+G16+G24</f>
        <v>0</v>
      </c>
      <c r="H26" s="141"/>
    </row>
  </sheetData>
  <mergeCells count="20">
    <mergeCell ref="A13:B13"/>
    <mergeCell ref="C13:G13"/>
    <mergeCell ref="C24:F24"/>
    <mergeCell ref="A26:F26"/>
    <mergeCell ref="C16:F16"/>
    <mergeCell ref="A18:B18"/>
    <mergeCell ref="C18:G18"/>
    <mergeCell ref="A20:B20"/>
    <mergeCell ref="C20:G20"/>
    <mergeCell ref="C23:F23"/>
    <mergeCell ref="C15:F15"/>
    <mergeCell ref="A6:B6"/>
    <mergeCell ref="C6:G6"/>
    <mergeCell ref="C12:F12"/>
    <mergeCell ref="A1:B1"/>
    <mergeCell ref="C1:G1"/>
    <mergeCell ref="A2:B2"/>
    <mergeCell ref="C2:G2"/>
    <mergeCell ref="A4:B4"/>
    <mergeCell ref="C4:G4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showGridLines="0" zoomScaleNormal="100" workbookViewId="0">
      <selection activeCell="N26" sqref="N26:N27"/>
    </sheetView>
  </sheetViews>
  <sheetFormatPr defaultRowHeight="14.25" x14ac:dyDescent="0.2"/>
  <cols>
    <col min="1" max="1" width="4.85546875" style="140" customWidth="1"/>
    <col min="2" max="2" width="10.7109375" style="140" customWidth="1"/>
    <col min="3" max="3" width="38.85546875" style="140" customWidth="1"/>
    <col min="4" max="4" width="4.5703125" style="140" customWidth="1"/>
    <col min="5" max="5" width="7.85546875" style="140" customWidth="1"/>
    <col min="6" max="6" width="11.42578125" style="140" customWidth="1"/>
    <col min="7" max="7" width="16.85546875" style="140" customWidth="1"/>
    <col min="8" max="9" width="1.7109375" style="140" customWidth="1"/>
    <col min="10" max="10" width="5.7109375" style="140" customWidth="1"/>
    <col min="11" max="11" width="9" style="140" bestFit="1" customWidth="1"/>
    <col min="12" max="16384" width="9.140625" style="140"/>
  </cols>
  <sheetData>
    <row r="1" spans="1:11" ht="24.95" customHeight="1" x14ac:dyDescent="0.2">
      <c r="A1" s="193">
        <v>36641</v>
      </c>
      <c r="B1" s="193"/>
      <c r="C1" s="193" t="s">
        <v>180</v>
      </c>
      <c r="D1" s="193"/>
      <c r="E1" s="193"/>
      <c r="F1" s="193"/>
      <c r="G1" s="193"/>
      <c r="H1" s="141"/>
      <c r="I1" s="141"/>
      <c r="J1" s="141"/>
      <c r="K1" s="141"/>
    </row>
    <row r="2" spans="1:11" ht="24.95" customHeight="1" x14ac:dyDescent="0.2">
      <c r="A2" s="194" t="s">
        <v>151</v>
      </c>
      <c r="B2" s="194"/>
      <c r="C2" s="195" t="s">
        <v>179</v>
      </c>
      <c r="D2" s="195"/>
      <c r="E2" s="195"/>
      <c r="F2" s="195"/>
      <c r="G2" s="195"/>
      <c r="H2" s="141"/>
      <c r="I2" s="141"/>
      <c r="J2" s="141"/>
      <c r="K2" s="141"/>
    </row>
    <row r="3" spans="1:11" ht="15" x14ac:dyDescent="0.2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</row>
    <row r="4" spans="1:11" ht="15" x14ac:dyDescent="0.2">
      <c r="A4" s="190"/>
      <c r="B4" s="191"/>
      <c r="C4" s="191" t="s">
        <v>124</v>
      </c>
      <c r="D4" s="191"/>
      <c r="E4" s="191"/>
      <c r="F4" s="191"/>
      <c r="G4" s="192"/>
      <c r="H4" s="141"/>
      <c r="I4" s="141"/>
      <c r="J4" s="141"/>
      <c r="K4" s="141"/>
    </row>
    <row r="5" spans="1:11" ht="15" x14ac:dyDescent="0.2">
      <c r="A5" s="153" t="s">
        <v>123</v>
      </c>
      <c r="B5" s="153" t="s">
        <v>122</v>
      </c>
      <c r="C5" s="153" t="s">
        <v>121</v>
      </c>
      <c r="D5" s="153" t="s">
        <v>120</v>
      </c>
      <c r="E5" s="153" t="s">
        <v>119</v>
      </c>
      <c r="F5" s="153" t="s">
        <v>118</v>
      </c>
      <c r="G5" s="153" t="s">
        <v>117</v>
      </c>
      <c r="H5" s="141"/>
      <c r="I5" s="141"/>
      <c r="J5" s="141"/>
      <c r="K5" s="141"/>
    </row>
    <row r="6" spans="1:11" ht="15" x14ac:dyDescent="0.2">
      <c r="A6" s="184"/>
      <c r="B6" s="184"/>
      <c r="C6" s="185" t="s">
        <v>159</v>
      </c>
      <c r="D6" s="185"/>
      <c r="E6" s="185"/>
      <c r="F6" s="185"/>
      <c r="G6" s="185"/>
      <c r="H6" s="141"/>
      <c r="I6" s="141"/>
      <c r="J6" s="141"/>
      <c r="K6" s="141"/>
    </row>
    <row r="7" spans="1:11" ht="15" x14ac:dyDescent="0.2">
      <c r="A7" s="150">
        <v>1</v>
      </c>
      <c r="B7" s="151"/>
      <c r="C7" s="151" t="s">
        <v>178</v>
      </c>
      <c r="D7" s="150" t="s">
        <v>69</v>
      </c>
      <c r="E7" s="149">
        <v>1</v>
      </c>
      <c r="F7" s="148">
        <v>0</v>
      </c>
      <c r="G7" s="147">
        <f>F7*E7</f>
        <v>0</v>
      </c>
      <c r="H7" s="141"/>
      <c r="I7" s="141"/>
    </row>
    <row r="8" spans="1:11" ht="15" x14ac:dyDescent="0.2">
      <c r="A8" s="150">
        <v>2</v>
      </c>
      <c r="B8" s="151"/>
      <c r="C8" s="151" t="s">
        <v>165</v>
      </c>
      <c r="D8" s="150" t="s">
        <v>69</v>
      </c>
      <c r="E8" s="149">
        <v>2</v>
      </c>
      <c r="F8" s="148">
        <v>0</v>
      </c>
      <c r="G8" s="147">
        <f>F8*E8</f>
        <v>0</v>
      </c>
      <c r="H8" s="141"/>
      <c r="I8" s="141"/>
    </row>
    <row r="9" spans="1:11" ht="15" x14ac:dyDescent="0.2">
      <c r="A9" s="150">
        <v>3</v>
      </c>
      <c r="B9" s="151"/>
      <c r="C9" s="151" t="s">
        <v>164</v>
      </c>
      <c r="D9" s="150" t="s">
        <v>69</v>
      </c>
      <c r="E9" s="149">
        <v>5</v>
      </c>
      <c r="F9" s="148">
        <v>0</v>
      </c>
      <c r="G9" s="147">
        <f>F9*E9</f>
        <v>0</v>
      </c>
      <c r="H9" s="141"/>
      <c r="I9" s="141"/>
    </row>
    <row r="10" spans="1:11" ht="15" x14ac:dyDescent="0.2">
      <c r="A10" s="150">
        <v>4</v>
      </c>
      <c r="B10" s="151"/>
      <c r="C10" s="151" t="s">
        <v>177</v>
      </c>
      <c r="D10" s="150" t="s">
        <v>176</v>
      </c>
      <c r="E10" s="149">
        <v>1</v>
      </c>
      <c r="F10" s="148">
        <v>0</v>
      </c>
      <c r="G10" s="147">
        <f>F10*E10</f>
        <v>0</v>
      </c>
      <c r="H10" s="141"/>
      <c r="I10" s="141"/>
    </row>
    <row r="11" spans="1:11" ht="21" x14ac:dyDescent="0.2">
      <c r="A11" s="152"/>
      <c r="B11" s="152"/>
      <c r="C11" s="152" t="s">
        <v>175</v>
      </c>
      <c r="D11" s="152"/>
      <c r="E11" s="152"/>
      <c r="F11" s="152"/>
      <c r="G11" s="152"/>
      <c r="H11" s="141"/>
      <c r="I11" s="141"/>
    </row>
    <row r="12" spans="1:11" ht="15" x14ac:dyDescent="0.2">
      <c r="A12" s="146"/>
      <c r="B12" s="146" t="s">
        <v>67</v>
      </c>
      <c r="C12" s="186" t="s">
        <v>159</v>
      </c>
      <c r="D12" s="187"/>
      <c r="E12" s="187"/>
      <c r="F12" s="187"/>
      <c r="G12" s="145">
        <f>SUM(G7:G10)</f>
        <v>0</v>
      </c>
      <c r="H12" s="141"/>
      <c r="I12" s="141"/>
      <c r="J12" s="141"/>
      <c r="K12" s="141"/>
    </row>
    <row r="13" spans="1:11" ht="15" x14ac:dyDescent="0.2">
      <c r="A13" s="184"/>
      <c r="B13" s="184"/>
      <c r="C13" s="185" t="s">
        <v>173</v>
      </c>
      <c r="D13" s="185"/>
      <c r="E13" s="185"/>
      <c r="F13" s="185"/>
      <c r="G13" s="185"/>
      <c r="H13" s="141"/>
      <c r="I13" s="141"/>
      <c r="J13" s="141"/>
      <c r="K13" s="141"/>
    </row>
    <row r="14" spans="1:11" ht="15" x14ac:dyDescent="0.2">
      <c r="A14" s="150">
        <v>5</v>
      </c>
      <c r="B14" s="151"/>
      <c r="C14" s="151" t="s">
        <v>174</v>
      </c>
      <c r="D14" s="150" t="s">
        <v>69</v>
      </c>
      <c r="E14" s="149">
        <v>1</v>
      </c>
      <c r="F14" s="148">
        <v>0</v>
      </c>
      <c r="G14" s="147">
        <f>F14*E14</f>
        <v>0</v>
      </c>
      <c r="H14" s="141"/>
      <c r="I14" s="141"/>
    </row>
    <row r="15" spans="1:11" ht="15" x14ac:dyDescent="0.2">
      <c r="A15" s="146"/>
      <c r="B15" s="146" t="s">
        <v>67</v>
      </c>
      <c r="C15" s="186" t="s">
        <v>173</v>
      </c>
      <c r="D15" s="187"/>
      <c r="E15" s="187"/>
      <c r="F15" s="187"/>
      <c r="G15" s="145">
        <f>SUM(G14:G14)</f>
        <v>0</v>
      </c>
      <c r="H15" s="141"/>
      <c r="I15" s="141"/>
      <c r="J15" s="141"/>
      <c r="K15" s="141"/>
    </row>
    <row r="16" spans="1:11" ht="15" x14ac:dyDescent="0.2">
      <c r="A16" s="144"/>
      <c r="B16" s="144" t="s">
        <v>67</v>
      </c>
      <c r="C16" s="188" t="s">
        <v>124</v>
      </c>
      <c r="D16" s="187"/>
      <c r="E16" s="187"/>
      <c r="F16" s="187"/>
      <c r="G16" s="143">
        <f>+G12+G15</f>
        <v>0</v>
      </c>
      <c r="H16" s="141"/>
      <c r="I16" s="141"/>
      <c r="J16" s="141"/>
      <c r="K16" s="141"/>
    </row>
    <row r="17" spans="1:11" ht="15" x14ac:dyDescent="0.2">
      <c r="A17" s="141"/>
      <c r="B17" s="141"/>
      <c r="C17" s="141"/>
      <c r="D17" s="141"/>
      <c r="E17" s="141"/>
      <c r="F17" s="141"/>
      <c r="G17" s="141"/>
      <c r="H17" s="141"/>
      <c r="I17" s="141"/>
      <c r="J17" s="141"/>
      <c r="K17" s="141"/>
    </row>
    <row r="18" spans="1:11" ht="15" x14ac:dyDescent="0.2">
      <c r="A18" s="190"/>
      <c r="B18" s="191"/>
      <c r="C18" s="191" t="s">
        <v>66</v>
      </c>
      <c r="D18" s="191"/>
      <c r="E18" s="191"/>
      <c r="F18" s="191"/>
      <c r="G18" s="192"/>
      <c r="H18" s="141"/>
      <c r="I18" s="141"/>
      <c r="J18" s="141"/>
      <c r="K18" s="141"/>
    </row>
    <row r="19" spans="1:11" ht="15" x14ac:dyDescent="0.2">
      <c r="A19" s="153" t="s">
        <v>123</v>
      </c>
      <c r="B19" s="153" t="s">
        <v>122</v>
      </c>
      <c r="C19" s="153" t="s">
        <v>121</v>
      </c>
      <c r="D19" s="153" t="s">
        <v>120</v>
      </c>
      <c r="E19" s="153" t="s">
        <v>119</v>
      </c>
      <c r="F19" s="153" t="s">
        <v>118</v>
      </c>
      <c r="G19" s="153" t="s">
        <v>117</v>
      </c>
      <c r="H19" s="141"/>
      <c r="I19" s="141"/>
      <c r="J19" s="141"/>
      <c r="K19" s="141"/>
    </row>
    <row r="20" spans="1:11" ht="15" x14ac:dyDescent="0.2">
      <c r="A20" s="184"/>
      <c r="B20" s="184"/>
      <c r="C20" s="185" t="s">
        <v>153</v>
      </c>
      <c r="D20" s="185"/>
      <c r="E20" s="185"/>
      <c r="F20" s="185"/>
      <c r="G20" s="185"/>
      <c r="H20" s="141"/>
      <c r="I20" s="141"/>
      <c r="J20" s="141"/>
      <c r="K20" s="141"/>
    </row>
    <row r="21" spans="1:11" ht="15" x14ac:dyDescent="0.2">
      <c r="A21" s="150">
        <v>6</v>
      </c>
      <c r="B21" s="151"/>
      <c r="C21" s="151" t="s">
        <v>172</v>
      </c>
      <c r="D21" s="150" t="s">
        <v>69</v>
      </c>
      <c r="E21" s="149">
        <v>11</v>
      </c>
      <c r="F21" s="148">
        <v>0</v>
      </c>
      <c r="G21" s="147">
        <f>F21*E21</f>
        <v>0</v>
      </c>
      <c r="H21" s="141"/>
      <c r="I21" s="141"/>
    </row>
    <row r="22" spans="1:11" ht="15" x14ac:dyDescent="0.2">
      <c r="A22" s="150">
        <v>7</v>
      </c>
      <c r="B22" s="151"/>
      <c r="C22" s="151" t="s">
        <v>171</v>
      </c>
      <c r="D22" s="150" t="s">
        <v>69</v>
      </c>
      <c r="E22" s="149">
        <v>1</v>
      </c>
      <c r="F22" s="148">
        <v>0</v>
      </c>
      <c r="G22" s="147">
        <f>F22*E22</f>
        <v>0</v>
      </c>
      <c r="H22" s="141"/>
      <c r="I22" s="141"/>
    </row>
    <row r="23" spans="1:11" ht="15" x14ac:dyDescent="0.2">
      <c r="A23" s="146"/>
      <c r="B23" s="146" t="s">
        <v>67</v>
      </c>
      <c r="C23" s="186" t="s">
        <v>153</v>
      </c>
      <c r="D23" s="187"/>
      <c r="E23" s="187"/>
      <c r="F23" s="187"/>
      <c r="G23" s="145">
        <f>SUM(G21:G22)</f>
        <v>0</v>
      </c>
      <c r="H23" s="141"/>
      <c r="I23" s="141"/>
      <c r="J23" s="141"/>
      <c r="K23" s="141"/>
    </row>
    <row r="24" spans="1:11" ht="15" x14ac:dyDescent="0.2">
      <c r="A24" s="144"/>
      <c r="B24" s="144" t="s">
        <v>67</v>
      </c>
      <c r="C24" s="188" t="s">
        <v>66</v>
      </c>
      <c r="D24" s="187"/>
      <c r="E24" s="187"/>
      <c r="F24" s="187"/>
      <c r="G24" s="143">
        <f>+G23</f>
        <v>0</v>
      </c>
      <c r="H24" s="141"/>
      <c r="I24" s="141"/>
      <c r="J24" s="141"/>
      <c r="K24" s="141"/>
    </row>
    <row r="25" spans="1:11" ht="15" x14ac:dyDescent="0.2">
      <c r="A25" s="141"/>
      <c r="B25" s="141"/>
      <c r="C25" s="141"/>
      <c r="D25" s="141"/>
      <c r="E25" s="141"/>
      <c r="F25" s="141"/>
      <c r="G25" s="141"/>
      <c r="H25" s="141"/>
      <c r="I25" s="141"/>
      <c r="J25" s="141"/>
      <c r="K25" s="141"/>
    </row>
    <row r="26" spans="1:11" ht="15" x14ac:dyDescent="0.2">
      <c r="A26" s="189" t="s">
        <v>65</v>
      </c>
      <c r="B26" s="189"/>
      <c r="C26" s="189"/>
      <c r="D26" s="189"/>
      <c r="E26" s="189"/>
      <c r="F26" s="189"/>
      <c r="G26" s="142">
        <f>+G16+G24</f>
        <v>0</v>
      </c>
      <c r="H26" s="141"/>
    </row>
  </sheetData>
  <mergeCells count="20">
    <mergeCell ref="A6:B6"/>
    <mergeCell ref="C6:G6"/>
    <mergeCell ref="C12:F12"/>
    <mergeCell ref="A1:B1"/>
    <mergeCell ref="C1:G1"/>
    <mergeCell ref="A2:B2"/>
    <mergeCell ref="C2:G2"/>
    <mergeCell ref="A4:B4"/>
    <mergeCell ref="C4:G4"/>
    <mergeCell ref="A13:B13"/>
    <mergeCell ref="C13:G13"/>
    <mergeCell ref="C24:F24"/>
    <mergeCell ref="A26:F26"/>
    <mergeCell ref="C16:F16"/>
    <mergeCell ref="A18:B18"/>
    <mergeCell ref="C18:G18"/>
    <mergeCell ref="A20:B20"/>
    <mergeCell ref="C20:G20"/>
    <mergeCell ref="C23:F23"/>
    <mergeCell ref="C15:F15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showGridLines="0" zoomScaleNormal="100" workbookViewId="0">
      <selection activeCell="N25" sqref="N25"/>
    </sheetView>
  </sheetViews>
  <sheetFormatPr defaultRowHeight="14.25" x14ac:dyDescent="0.2"/>
  <cols>
    <col min="1" max="1" width="4.85546875" style="140" customWidth="1"/>
    <col min="2" max="2" width="10.7109375" style="140" customWidth="1"/>
    <col min="3" max="3" width="38.85546875" style="140" customWidth="1"/>
    <col min="4" max="4" width="4.5703125" style="140" customWidth="1"/>
    <col min="5" max="5" width="7.85546875" style="140" customWidth="1"/>
    <col min="6" max="6" width="11.42578125" style="140" customWidth="1"/>
    <col min="7" max="7" width="16.85546875" style="140" customWidth="1"/>
    <col min="8" max="9" width="1.7109375" style="140" customWidth="1"/>
    <col min="10" max="10" width="5.7109375" style="140" customWidth="1"/>
    <col min="11" max="11" width="9" style="140" bestFit="1" customWidth="1"/>
    <col min="12" max="16384" width="9.140625" style="140"/>
  </cols>
  <sheetData>
    <row r="1" spans="1:11" ht="24.95" customHeight="1" x14ac:dyDescent="0.2">
      <c r="A1" s="193">
        <v>36611</v>
      </c>
      <c r="B1" s="193"/>
      <c r="C1" s="193" t="s">
        <v>186</v>
      </c>
      <c r="D1" s="193"/>
      <c r="E1" s="193"/>
      <c r="F1" s="193"/>
      <c r="G1" s="193"/>
      <c r="H1" s="141"/>
      <c r="I1" s="141"/>
      <c r="J1" s="141"/>
      <c r="K1" s="141"/>
    </row>
    <row r="2" spans="1:11" ht="24.95" customHeight="1" x14ac:dyDescent="0.2">
      <c r="A2" s="194" t="s">
        <v>151</v>
      </c>
      <c r="B2" s="194"/>
      <c r="C2" s="195" t="s">
        <v>185</v>
      </c>
      <c r="D2" s="195"/>
      <c r="E2" s="195"/>
      <c r="F2" s="195"/>
      <c r="G2" s="195"/>
      <c r="H2" s="141"/>
      <c r="I2" s="141"/>
      <c r="J2" s="141"/>
      <c r="K2" s="141"/>
    </row>
    <row r="3" spans="1:11" ht="15" x14ac:dyDescent="0.2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</row>
    <row r="4" spans="1:11" ht="15" x14ac:dyDescent="0.2">
      <c r="A4" s="190"/>
      <c r="B4" s="191"/>
      <c r="C4" s="191" t="s">
        <v>124</v>
      </c>
      <c r="D4" s="191"/>
      <c r="E4" s="191"/>
      <c r="F4" s="191"/>
      <c r="G4" s="192"/>
      <c r="H4" s="141"/>
      <c r="I4" s="141"/>
      <c r="J4" s="141"/>
      <c r="K4" s="141"/>
    </row>
    <row r="5" spans="1:11" ht="15" x14ac:dyDescent="0.2">
      <c r="A5" s="153" t="s">
        <v>123</v>
      </c>
      <c r="B5" s="153" t="s">
        <v>122</v>
      </c>
      <c r="C5" s="153" t="s">
        <v>121</v>
      </c>
      <c r="D5" s="153" t="s">
        <v>120</v>
      </c>
      <c r="E5" s="153" t="s">
        <v>119</v>
      </c>
      <c r="F5" s="153" t="s">
        <v>118</v>
      </c>
      <c r="G5" s="153" t="s">
        <v>117</v>
      </c>
      <c r="H5" s="141"/>
      <c r="I5" s="141"/>
      <c r="J5" s="141"/>
      <c r="K5" s="141"/>
    </row>
    <row r="6" spans="1:11" ht="15" x14ac:dyDescent="0.2">
      <c r="A6" s="184"/>
      <c r="B6" s="184"/>
      <c r="C6" s="185" t="s">
        <v>159</v>
      </c>
      <c r="D6" s="185"/>
      <c r="E6" s="185"/>
      <c r="F6" s="185"/>
      <c r="G6" s="185"/>
      <c r="H6" s="141"/>
      <c r="I6" s="141"/>
      <c r="J6" s="141"/>
      <c r="K6" s="141"/>
    </row>
    <row r="7" spans="1:11" ht="15" x14ac:dyDescent="0.2">
      <c r="A7" s="150">
        <v>1</v>
      </c>
      <c r="B7" s="151"/>
      <c r="C7" s="151" t="s">
        <v>165</v>
      </c>
      <c r="D7" s="150" t="s">
        <v>69</v>
      </c>
      <c r="E7" s="149">
        <v>3</v>
      </c>
      <c r="F7" s="148">
        <v>0</v>
      </c>
      <c r="G7" s="147">
        <f>F7*E7</f>
        <v>0</v>
      </c>
      <c r="H7" s="141"/>
      <c r="I7" s="141"/>
    </row>
    <row r="8" spans="1:11" ht="15" x14ac:dyDescent="0.2">
      <c r="A8" s="150">
        <v>2</v>
      </c>
      <c r="B8" s="151"/>
      <c r="C8" s="151" t="s">
        <v>164</v>
      </c>
      <c r="D8" s="150" t="s">
        <v>69</v>
      </c>
      <c r="E8" s="149">
        <v>1</v>
      </c>
      <c r="F8" s="148">
        <v>0</v>
      </c>
      <c r="G8" s="147">
        <f>F8*E8</f>
        <v>0</v>
      </c>
      <c r="H8" s="141"/>
      <c r="I8" s="141"/>
    </row>
    <row r="9" spans="1:11" ht="15" x14ac:dyDescent="0.2">
      <c r="A9" s="146"/>
      <c r="B9" s="146" t="s">
        <v>67</v>
      </c>
      <c r="C9" s="186" t="s">
        <v>159</v>
      </c>
      <c r="D9" s="187"/>
      <c r="E9" s="187"/>
      <c r="F9" s="187"/>
      <c r="G9" s="145">
        <f>SUM(G7:G8)</f>
        <v>0</v>
      </c>
      <c r="H9" s="141"/>
      <c r="I9" s="141"/>
      <c r="J9" s="141"/>
      <c r="K9" s="141"/>
    </row>
    <row r="10" spans="1:11" ht="15" x14ac:dyDescent="0.2">
      <c r="A10" s="144"/>
      <c r="B10" s="144" t="s">
        <v>67</v>
      </c>
      <c r="C10" s="188" t="s">
        <v>124</v>
      </c>
      <c r="D10" s="187"/>
      <c r="E10" s="187"/>
      <c r="F10" s="187"/>
      <c r="G10" s="143">
        <f>+G9</f>
        <v>0</v>
      </c>
      <c r="H10" s="141"/>
      <c r="I10" s="141"/>
      <c r="J10" s="141"/>
      <c r="K10" s="141"/>
    </row>
    <row r="11" spans="1:11" ht="15" x14ac:dyDescent="0.2">
      <c r="A11" s="141"/>
      <c r="B11" s="141"/>
      <c r="C11" s="141"/>
      <c r="D11" s="141"/>
      <c r="E11" s="141"/>
      <c r="F11" s="141"/>
      <c r="G11" s="141"/>
      <c r="H11" s="141"/>
      <c r="I11" s="141"/>
      <c r="J11" s="141"/>
      <c r="K11" s="141"/>
    </row>
    <row r="12" spans="1:11" ht="15" x14ac:dyDescent="0.2">
      <c r="A12" s="190"/>
      <c r="B12" s="191"/>
      <c r="C12" s="191" t="s">
        <v>66</v>
      </c>
      <c r="D12" s="191"/>
      <c r="E12" s="191"/>
      <c r="F12" s="191"/>
      <c r="G12" s="192"/>
      <c r="H12" s="141"/>
      <c r="I12" s="141"/>
      <c r="J12" s="141"/>
      <c r="K12" s="141"/>
    </row>
    <row r="13" spans="1:11" ht="15" x14ac:dyDescent="0.2">
      <c r="A13" s="153" t="s">
        <v>123</v>
      </c>
      <c r="B13" s="153" t="s">
        <v>122</v>
      </c>
      <c r="C13" s="153" t="s">
        <v>121</v>
      </c>
      <c r="D13" s="153" t="s">
        <v>120</v>
      </c>
      <c r="E13" s="153" t="s">
        <v>119</v>
      </c>
      <c r="F13" s="153" t="s">
        <v>118</v>
      </c>
      <c r="G13" s="153" t="s">
        <v>117</v>
      </c>
      <c r="H13" s="141"/>
      <c r="I13" s="141"/>
      <c r="J13" s="141"/>
      <c r="K13" s="141"/>
    </row>
    <row r="14" spans="1:11" ht="15" x14ac:dyDescent="0.2">
      <c r="A14" s="184"/>
      <c r="B14" s="184"/>
      <c r="C14" s="185" t="s">
        <v>104</v>
      </c>
      <c r="D14" s="185"/>
      <c r="E14" s="185"/>
      <c r="F14" s="185"/>
      <c r="G14" s="185"/>
      <c r="H14" s="141"/>
      <c r="I14" s="141"/>
      <c r="J14" s="141"/>
      <c r="K14" s="141"/>
    </row>
    <row r="15" spans="1:11" ht="15" x14ac:dyDescent="0.2">
      <c r="A15" s="150">
        <v>3</v>
      </c>
      <c r="B15" s="151"/>
      <c r="C15" s="151" t="s">
        <v>184</v>
      </c>
      <c r="D15" s="150" t="s">
        <v>105</v>
      </c>
      <c r="E15" s="149">
        <v>2</v>
      </c>
      <c r="F15" s="148">
        <v>0</v>
      </c>
      <c r="G15" s="147">
        <f>F15*E15</f>
        <v>0</v>
      </c>
      <c r="H15" s="141"/>
      <c r="I15" s="141"/>
    </row>
    <row r="16" spans="1:11" ht="15" x14ac:dyDescent="0.2">
      <c r="A16" s="150">
        <v>4</v>
      </c>
      <c r="B16" s="151"/>
      <c r="C16" s="151" t="s">
        <v>183</v>
      </c>
      <c r="D16" s="150" t="s">
        <v>105</v>
      </c>
      <c r="E16" s="149">
        <v>2</v>
      </c>
      <c r="F16" s="148">
        <v>0</v>
      </c>
      <c r="G16" s="147">
        <f>F16*E16</f>
        <v>0</v>
      </c>
      <c r="H16" s="141"/>
      <c r="I16" s="141"/>
    </row>
    <row r="17" spans="1:11" ht="15" x14ac:dyDescent="0.2">
      <c r="A17" s="150">
        <v>5</v>
      </c>
      <c r="B17" s="151"/>
      <c r="C17" s="151" t="s">
        <v>182</v>
      </c>
      <c r="D17" s="150" t="s">
        <v>69</v>
      </c>
      <c r="E17" s="149">
        <v>4</v>
      </c>
      <c r="F17" s="148">
        <v>0</v>
      </c>
      <c r="G17" s="147">
        <f>F17*E17</f>
        <v>0</v>
      </c>
      <c r="H17" s="141"/>
      <c r="I17" s="141"/>
    </row>
    <row r="18" spans="1:11" ht="15" x14ac:dyDescent="0.2">
      <c r="A18" s="150">
        <v>6</v>
      </c>
      <c r="B18" s="151"/>
      <c r="C18" s="151" t="s">
        <v>181</v>
      </c>
      <c r="D18" s="150" t="s">
        <v>105</v>
      </c>
      <c r="E18" s="149">
        <v>1</v>
      </c>
      <c r="F18" s="148">
        <v>0</v>
      </c>
      <c r="G18" s="147">
        <f>F18*E18</f>
        <v>0</v>
      </c>
      <c r="H18" s="141"/>
      <c r="I18" s="141"/>
    </row>
    <row r="19" spans="1:11" ht="15" x14ac:dyDescent="0.2">
      <c r="A19" s="146"/>
      <c r="B19" s="146" t="s">
        <v>67</v>
      </c>
      <c r="C19" s="186" t="s">
        <v>104</v>
      </c>
      <c r="D19" s="187"/>
      <c r="E19" s="187"/>
      <c r="F19" s="187"/>
      <c r="G19" s="145">
        <f>SUM(G15:G18)</f>
        <v>0</v>
      </c>
      <c r="H19" s="141"/>
      <c r="I19" s="141"/>
      <c r="J19" s="141"/>
      <c r="K19" s="141"/>
    </row>
    <row r="20" spans="1:11" ht="15" x14ac:dyDescent="0.2">
      <c r="A20" s="144"/>
      <c r="B20" s="144" t="s">
        <v>67</v>
      </c>
      <c r="C20" s="188" t="s">
        <v>66</v>
      </c>
      <c r="D20" s="187"/>
      <c r="E20" s="187"/>
      <c r="F20" s="187"/>
      <c r="G20" s="143">
        <f>+G19</f>
        <v>0</v>
      </c>
      <c r="H20" s="141"/>
      <c r="I20" s="141"/>
      <c r="J20" s="141"/>
      <c r="K20" s="141"/>
    </row>
    <row r="21" spans="1:11" ht="15" x14ac:dyDescent="0.2">
      <c r="A21" s="141"/>
      <c r="B21" s="141"/>
      <c r="C21" s="141"/>
      <c r="D21" s="141"/>
      <c r="E21" s="141"/>
      <c r="F21" s="141"/>
      <c r="G21" s="141"/>
      <c r="H21" s="141"/>
      <c r="I21" s="141"/>
      <c r="J21" s="141"/>
      <c r="K21" s="141"/>
    </row>
    <row r="22" spans="1:11" ht="15" x14ac:dyDescent="0.2">
      <c r="A22" s="189" t="s">
        <v>65</v>
      </c>
      <c r="B22" s="189"/>
      <c r="C22" s="189"/>
      <c r="D22" s="189"/>
      <c r="E22" s="189"/>
      <c r="F22" s="189"/>
      <c r="G22" s="142">
        <f>+G10+G20</f>
        <v>0</v>
      </c>
      <c r="H22" s="141"/>
    </row>
  </sheetData>
  <mergeCells count="17">
    <mergeCell ref="A1:B1"/>
    <mergeCell ref="C1:G1"/>
    <mergeCell ref="A2:B2"/>
    <mergeCell ref="C2:G2"/>
    <mergeCell ref="A4:B4"/>
    <mergeCell ref="C4:G4"/>
    <mergeCell ref="A6:B6"/>
    <mergeCell ref="C6:G6"/>
    <mergeCell ref="C9:F9"/>
    <mergeCell ref="C10:F10"/>
    <mergeCell ref="A12:B12"/>
    <mergeCell ref="C12:G12"/>
    <mergeCell ref="A14:B14"/>
    <mergeCell ref="C14:G14"/>
    <mergeCell ref="C19:F19"/>
    <mergeCell ref="C20:F20"/>
    <mergeCell ref="A22:F22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Krycí list</vt:lpstr>
      <vt:lpstr>přehled položek</vt:lpstr>
      <vt:lpstr>ELEKTROINSTALACE 5.PATRO</vt:lpstr>
      <vt:lpstr>22-ROZVADĚČ R6A nová náplň</vt:lpstr>
      <vt:lpstr>23-ROZVADĚČ R6B nová náplň</vt:lpstr>
      <vt:lpstr>ROZVODNICE JÍDELNY R34,R90,R13</vt:lpstr>
      <vt:lpstr>ROZVODNICE OŠETŘOVNY R50,R99,R</vt:lpstr>
      <vt:lpstr>ROZVODNICE KUCHYNĚ R53,R97, (2</vt:lpstr>
      <vt:lpstr>DOPLNĚNÍ POKOJOVÉ ROZVODNICE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Objednatel</vt:lpstr>
      <vt:lpstr>'22-ROZVADĚČ R6A nová náplň'!Oblast_tisku</vt:lpstr>
      <vt:lpstr>'23-ROZVADĚČ R6B nová náplň'!Oblast_tisku</vt:lpstr>
      <vt:lpstr>'DOPLNĚNÍ POKOJOVÉ ROZVODNICE'!Oblast_tisku</vt:lpstr>
      <vt:lpstr>'ELEKTROINSTALACE 5.PATRO'!Oblast_tisku</vt:lpstr>
      <vt:lpstr>'Krycí list'!Oblast_tisku</vt:lpstr>
      <vt:lpstr>'přehled položek'!Oblast_tisku</vt:lpstr>
      <vt:lpstr>'ROZVODNICE JÍDELNY R34,R90,R13'!Oblast_tisku</vt:lpstr>
      <vt:lpstr>'ROZVODNICE KUCHYNĚ R53,R97, (2'!Oblast_tisku</vt:lpstr>
      <vt:lpstr>'ROZVODNICE OŠETŘOVNY R50,R99,R'!Oblast_tisku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Zdeněk Illek</dc:creator>
  <cp:lastModifiedBy>Zdeněk Illek</cp:lastModifiedBy>
  <cp:lastPrinted>2024-06-13T12:51:56Z</cp:lastPrinted>
  <dcterms:created xsi:type="dcterms:W3CDTF">2015-09-02T08:38:53Z</dcterms:created>
  <dcterms:modified xsi:type="dcterms:W3CDTF">2024-10-01T14:53:04Z</dcterms:modified>
</cp:coreProperties>
</file>